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2 Источ ВФДБ РМР 21-23" sheetId="1" r:id="rId1"/>
  </sheets>
  <definedNames>
    <definedName name="_xlnm.Print_Area" localSheetId="0">'Прил12 Источ ВФДБ РМР 21-23'!$A$1:$E$39</definedName>
  </definedNames>
  <calcPr calcId="124519"/>
</workbook>
</file>

<file path=xl/calcChain.xml><?xml version="1.0" encoding="utf-8"?>
<calcChain xmlns="http://schemas.openxmlformats.org/spreadsheetml/2006/main">
  <c r="E39" i="1"/>
  <c r="E38"/>
  <c r="D39"/>
  <c r="D38"/>
  <c r="E21"/>
  <c r="E23"/>
  <c r="D21"/>
  <c r="D23"/>
  <c r="C21"/>
  <c r="D22" l="1"/>
  <c r="D29" l="1"/>
  <c r="C23"/>
  <c r="E22" l="1"/>
  <c r="E36"/>
  <c r="E35" s="1"/>
  <c r="E34"/>
  <c r="E33" s="1"/>
  <c r="E30"/>
  <c r="E28" s="1"/>
  <c r="E27"/>
  <c r="E26" s="1"/>
  <c r="E20"/>
  <c r="D37"/>
  <c r="D36"/>
  <c r="D35" s="1"/>
  <c r="D34"/>
  <c r="D33" s="1"/>
  <c r="D30"/>
  <c r="D28" s="1"/>
  <c r="D27"/>
  <c r="D26" s="1"/>
  <c r="D20"/>
  <c r="D32" l="1"/>
  <c r="D31" s="1"/>
  <c r="E32"/>
  <c r="E31" s="1"/>
  <c r="E37"/>
  <c r="E25"/>
  <c r="E24"/>
  <c r="E19"/>
  <c r="D19"/>
  <c r="D24"/>
  <c r="D25"/>
  <c r="D18" l="1"/>
  <c r="E18"/>
  <c r="C36" l="1"/>
  <c r="C35" s="1"/>
  <c r="C34"/>
  <c r="C33" s="1"/>
  <c r="C30"/>
  <c r="C27"/>
  <c r="C26" s="1"/>
  <c r="C22"/>
  <c r="C20"/>
  <c r="C28" l="1"/>
  <c r="C25" s="1"/>
  <c r="C32"/>
  <c r="C31" s="1"/>
  <c r="C19"/>
  <c r="C37"/>
  <c r="C24" l="1"/>
  <c r="C18" s="1"/>
</calcChain>
</file>

<file path=xl/sharedStrings.xml><?xml version="1.0" encoding="utf-8"?>
<sst xmlns="http://schemas.openxmlformats.org/spreadsheetml/2006/main" count="60" uniqueCount="58">
  <si>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</si>
  <si>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</si>
  <si>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</si>
  <si>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</si>
  <si>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</si>
  <si>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</si>
  <si>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</si>
  <si>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</si>
  <si>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</si>
  <si>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</si>
  <si>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</si>
  <si>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</si>
  <si>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</si>
  <si>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</si>
  <si>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</si>
  <si>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</si>
  <si>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</si>
  <si>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</si>
  <si>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</si>
  <si>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</si>
  <si>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</si>
  <si>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</si>
  <si>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</si>
  <si>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</si>
  <si>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</si>
  <si>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</si>
  <si>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</si>
  <si>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</si>
  <si>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</si>
  <si>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</si>
  <si>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</si>
  <si>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</si>
  <si>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</si>
  <si>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</si>
  <si>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</si>
  <si>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</si>
  <si>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</si>
  <si>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</si>
  <si>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</si>
  <si>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</si>
  <si>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</si>
  <si>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</si>
  <si>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</si>
  <si>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</si>
  <si>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</si>
  <si>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</si>
  <si>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тыс. рублей</t>
  </si>
  <si>
    <t>2021 год</t>
  </si>
  <si>
    <t>2022 год</t>
  </si>
  <si>
    <t>Приложение № 12 к решению</t>
  </si>
  <si>
    <t xml:space="preserve">Собрания депутатов Ртищевского </t>
  </si>
  <si>
    <t xml:space="preserve"> муниципального района</t>
  </si>
  <si>
    <t xml:space="preserve">Источники внутреннего финансирования дефицита бюджета Ртищевского муниципального района на 2021 год и на плановый период 2022 и 2023 годов
 </t>
  </si>
  <si>
    <t>2023 год</t>
  </si>
  <si>
    <t xml:space="preserve"> от                      2021 года № </t>
  </si>
  <si>
    <t xml:space="preserve">  от 25 декабря 2020 года  № 71 - 408</t>
  </si>
  <si>
    <t>Приложение № 8 к решению</t>
  </si>
  <si>
    <t>(с изменениями от 12 августа 2021 года № 78 – 454)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</si>
</sst>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/>
    <xf numFmtId="0" fontId="1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9"/>
  <sheetViews>
    <sheetView tabSelected="1" view="pageBreakPreview" topLeftCell="A7" zoomScaleSheetLayoutView="100" workbookViewId="0">
      <selection activeCell="B23" sqref="B23"/>
    </sheetView>
  </sheetViews>
  <sheetFormatPr defaultColWidth="9.140625" defaultRowHeight="16.5"/>
  <cols>
    <col min="1" max="1" width="26.85546875" style="4" customWidth="1"/>
    <col min="2" max="2" width="55.42578125" style="3" customWidth="1"/>
    <col min="3" max="3" width="15.7109375" style="5" customWidth="1"/>
    <col min="4" max="4" width="14.42578125" style="3" customWidth="1"/>
    <col min="5" max="5" width="14.28515625" style="3" customWidth="1"/>
    <col min="6" max="16384" width="9.140625" style="3"/>
  </cols>
  <sheetData>
    <row r="1" spans="1:5" hidden="1">
      <c r="A1" s="1"/>
      <c r="B1" s="2"/>
      <c r="C1" s="1" t="s">
        <v>56</v>
      </c>
    </row>
    <row r="2" spans="1:5" hidden="1">
      <c r="A2" s="1"/>
      <c r="B2" s="2"/>
      <c r="C2" s="1" t="s">
        <v>50</v>
      </c>
    </row>
    <row r="3" spans="1:5" hidden="1">
      <c r="A3" s="1"/>
      <c r="B3" s="2"/>
      <c r="C3" s="1" t="s">
        <v>51</v>
      </c>
    </row>
    <row r="4" spans="1:5" hidden="1">
      <c r="A4" s="1"/>
      <c r="B4" s="2"/>
      <c r="C4" s="1" t="s">
        <v>54</v>
      </c>
    </row>
    <row r="5" spans="1:5" hidden="1">
      <c r="A5" s="1"/>
      <c r="B5" s="2"/>
      <c r="C5" s="1"/>
    </row>
    <row r="6" spans="1:5" hidden="1">
      <c r="A6" s="1"/>
      <c r="B6" s="2"/>
      <c r="C6" s="1"/>
    </row>
    <row r="7" spans="1:5">
      <c r="A7" s="1"/>
      <c r="B7" s="2"/>
      <c r="C7" s="1" t="s">
        <v>49</v>
      </c>
    </row>
    <row r="8" spans="1:5">
      <c r="A8" s="1"/>
      <c r="B8" s="2"/>
      <c r="C8" s="1" t="s">
        <v>50</v>
      </c>
    </row>
    <row r="9" spans="1:5">
      <c r="A9" s="1"/>
      <c r="B9" s="2"/>
      <c r="C9" s="1" t="s">
        <v>51</v>
      </c>
    </row>
    <row r="10" spans="1:5">
      <c r="C10" s="1" t="s">
        <v>55</v>
      </c>
    </row>
    <row r="11" spans="1:5">
      <c r="C11" s="1"/>
    </row>
    <row r="13" spans="1:5" ht="39.75" customHeight="1">
      <c r="A13" s="20" t="s">
        <v>52</v>
      </c>
      <c r="B13" s="20"/>
      <c r="C13" s="20"/>
      <c r="D13" s="20"/>
      <c r="E13" s="20"/>
    </row>
    <row r="14" spans="1:5" ht="39.75" customHeight="1">
      <c r="A14" s="20" t="s">
        <v>57</v>
      </c>
      <c r="B14" s="20"/>
      <c r="C14" s="20"/>
      <c r="D14" s="20"/>
      <c r="E14" s="20"/>
    </row>
    <row r="15" spans="1:5">
      <c r="C15" s="3"/>
      <c r="E15" s="17" t="s">
        <v>46</v>
      </c>
    </row>
    <row r="16" spans="1:5" ht="33">
      <c r="A16" s="6" t="s">
        <v>0</v>
      </c>
      <c r="B16" s="7" t="s">
        <v>1</v>
      </c>
      <c r="C16" s="7" t="s">
        <v>47</v>
      </c>
      <c r="D16" s="8" t="s">
        <v>48</v>
      </c>
      <c r="E16" s="8" t="s">
        <v>53</v>
      </c>
    </row>
    <row r="17" spans="1:5">
      <c r="A17" s="6">
        <v>1</v>
      </c>
      <c r="B17" s="7">
        <v>2</v>
      </c>
      <c r="C17" s="8">
        <v>3</v>
      </c>
      <c r="D17" s="8">
        <v>4</v>
      </c>
      <c r="E17" s="8">
        <v>5</v>
      </c>
    </row>
    <row r="18" spans="1:5" ht="33">
      <c r="A18" s="9" t="s">
        <v>2</v>
      </c>
      <c r="B18" s="9" t="s">
        <v>3</v>
      </c>
      <c r="C18" s="18">
        <f>C19+C24+C31+C37</f>
        <v>41226.899999999907</v>
      </c>
      <c r="D18" s="10">
        <f>D19+D24+D31+D37</f>
        <v>21000</v>
      </c>
      <c r="E18" s="10">
        <f>E19+E24+E31+E37</f>
        <v>22000</v>
      </c>
    </row>
    <row r="19" spans="1:5" ht="33">
      <c r="A19" s="11" t="s">
        <v>4</v>
      </c>
      <c r="B19" s="11" t="s">
        <v>5</v>
      </c>
      <c r="C19" s="10">
        <f>C20+C22</f>
        <v>0</v>
      </c>
      <c r="D19" s="10">
        <f>D20+D22</f>
        <v>21000</v>
      </c>
      <c r="E19" s="10">
        <f>E20+E22</f>
        <v>22000</v>
      </c>
    </row>
    <row r="20" spans="1:5" ht="33">
      <c r="A20" s="11" t="s">
        <v>6</v>
      </c>
      <c r="B20" s="11" t="s">
        <v>7</v>
      </c>
      <c r="C20" s="10">
        <f>C21</f>
        <v>0</v>
      </c>
      <c r="D20" s="10">
        <f>D21</f>
        <v>21000</v>
      </c>
      <c r="E20" s="10">
        <f>E21</f>
        <v>43000</v>
      </c>
    </row>
    <row r="21" spans="1:5" ht="49.5">
      <c r="A21" s="11" t="s">
        <v>8</v>
      </c>
      <c r="B21" s="11" t="s">
        <v>9</v>
      </c>
      <c r="C21" s="19">
        <f>12000-12000</f>
        <v>0</v>
      </c>
      <c r="D21" s="12">
        <f>33000-12000</f>
        <v>21000</v>
      </c>
      <c r="E21" s="12">
        <f>55000-12000</f>
        <v>43000</v>
      </c>
    </row>
    <row r="22" spans="1:5" ht="33">
      <c r="A22" s="11" t="s">
        <v>10</v>
      </c>
      <c r="B22" s="11" t="s">
        <v>11</v>
      </c>
      <c r="C22" s="12">
        <f>C23</f>
        <v>0</v>
      </c>
      <c r="D22" s="12">
        <f>D23</f>
        <v>0</v>
      </c>
      <c r="E22" s="12">
        <f>E23</f>
        <v>-21000</v>
      </c>
    </row>
    <row r="23" spans="1:5" ht="49.5">
      <c r="A23" s="11" t="s">
        <v>12</v>
      </c>
      <c r="B23" s="11" t="s">
        <v>13</v>
      </c>
      <c r="C23" s="12">
        <f>0</f>
        <v>0</v>
      </c>
      <c r="D23" s="12">
        <f>-12000+12000</f>
        <v>0</v>
      </c>
      <c r="E23" s="12">
        <f>-33000+12000</f>
        <v>-21000</v>
      </c>
    </row>
    <row r="24" spans="1:5" ht="33" hidden="1">
      <c r="A24" s="11" t="s">
        <v>14</v>
      </c>
      <c r="B24" s="11" t="s">
        <v>15</v>
      </c>
      <c r="C24" s="12">
        <f>C26+C28</f>
        <v>0</v>
      </c>
      <c r="D24" s="12">
        <f>D26+D28</f>
        <v>0</v>
      </c>
      <c r="E24" s="12">
        <f>E26+E28</f>
        <v>0</v>
      </c>
    </row>
    <row r="25" spans="1:5" ht="49.5" hidden="1">
      <c r="A25" s="11" t="s">
        <v>16</v>
      </c>
      <c r="B25" s="11" t="s">
        <v>17</v>
      </c>
      <c r="C25" s="12">
        <f>C26+C28</f>
        <v>0</v>
      </c>
      <c r="D25" s="12">
        <f>D26+D28</f>
        <v>0</v>
      </c>
      <c r="E25" s="12">
        <f>E26+E28</f>
        <v>0</v>
      </c>
    </row>
    <row r="26" spans="1:5" ht="49.5" hidden="1">
      <c r="A26" s="13" t="s">
        <v>18</v>
      </c>
      <c r="B26" s="11" t="s">
        <v>19</v>
      </c>
      <c r="C26" s="12">
        <f>C27</f>
        <v>0</v>
      </c>
      <c r="D26" s="12">
        <f>D27</f>
        <v>0</v>
      </c>
      <c r="E26" s="12">
        <f>E27</f>
        <v>0</v>
      </c>
    </row>
    <row r="27" spans="1:5" ht="66" hidden="1">
      <c r="A27" s="13" t="s">
        <v>20</v>
      </c>
      <c r="B27" s="11" t="s">
        <v>21</v>
      </c>
      <c r="C27" s="12">
        <f>0</f>
        <v>0</v>
      </c>
      <c r="D27" s="12">
        <f>0</f>
        <v>0</v>
      </c>
      <c r="E27" s="12">
        <f>0</f>
        <v>0</v>
      </c>
    </row>
    <row r="28" spans="1:5" ht="49.5" hidden="1">
      <c r="A28" s="13" t="s">
        <v>22</v>
      </c>
      <c r="B28" s="11" t="s">
        <v>23</v>
      </c>
      <c r="C28" s="12">
        <f>C29+C30</f>
        <v>0</v>
      </c>
      <c r="D28" s="12">
        <f>D29+D30</f>
        <v>0</v>
      </c>
      <c r="E28" s="12">
        <f>E29+E30</f>
        <v>0</v>
      </c>
    </row>
    <row r="29" spans="1:5" ht="66" hidden="1">
      <c r="A29" s="13" t="s">
        <v>24</v>
      </c>
      <c r="B29" s="11" t="s">
        <v>25</v>
      </c>
      <c r="C29" s="12"/>
      <c r="D29" s="12">
        <f>0</f>
        <v>0</v>
      </c>
      <c r="E29" s="12">
        <v>0</v>
      </c>
    </row>
    <row r="30" spans="1:5" ht="49.5" hidden="1">
      <c r="A30" s="13" t="s">
        <v>26</v>
      </c>
      <c r="B30" s="11" t="s">
        <v>27</v>
      </c>
      <c r="C30" s="12">
        <f>0</f>
        <v>0</v>
      </c>
      <c r="D30" s="12">
        <f>0</f>
        <v>0</v>
      </c>
      <c r="E30" s="12">
        <f>0</f>
        <v>0</v>
      </c>
    </row>
    <row r="31" spans="1:5" s="14" customFormat="1" ht="33" hidden="1">
      <c r="A31" s="11" t="s">
        <v>28</v>
      </c>
      <c r="B31" s="11" t="s">
        <v>29</v>
      </c>
      <c r="C31" s="10">
        <f>C32</f>
        <v>0</v>
      </c>
      <c r="D31" s="10">
        <f>D32</f>
        <v>0</v>
      </c>
      <c r="E31" s="10">
        <f>E32</f>
        <v>0</v>
      </c>
    </row>
    <row r="32" spans="1:5" s="14" customFormat="1" ht="33" hidden="1">
      <c r="A32" s="11" t="s">
        <v>30</v>
      </c>
      <c r="B32" s="11" t="s">
        <v>31</v>
      </c>
      <c r="C32" s="10">
        <f>C33+C35</f>
        <v>0</v>
      </c>
      <c r="D32" s="10">
        <f>D33+D35</f>
        <v>0</v>
      </c>
      <c r="E32" s="10">
        <f>E33+E35</f>
        <v>0</v>
      </c>
    </row>
    <row r="33" spans="1:5" s="14" customFormat="1" ht="33" hidden="1">
      <c r="A33" s="11" t="s">
        <v>32</v>
      </c>
      <c r="B33" s="11" t="s">
        <v>33</v>
      </c>
      <c r="C33" s="10">
        <f>C34</f>
        <v>0</v>
      </c>
      <c r="D33" s="10">
        <f>D34</f>
        <v>0</v>
      </c>
      <c r="E33" s="10">
        <f>E34</f>
        <v>0</v>
      </c>
    </row>
    <row r="34" spans="1:5" ht="66" hidden="1">
      <c r="A34" s="13" t="s">
        <v>34</v>
      </c>
      <c r="B34" s="13" t="s">
        <v>35</v>
      </c>
      <c r="C34" s="15">
        <f>0</f>
        <v>0</v>
      </c>
      <c r="D34" s="15">
        <f>0</f>
        <v>0</v>
      </c>
      <c r="E34" s="15">
        <f>0</f>
        <v>0</v>
      </c>
    </row>
    <row r="35" spans="1:5" ht="33" hidden="1">
      <c r="A35" s="11" t="s">
        <v>36</v>
      </c>
      <c r="B35" s="11" t="s">
        <v>37</v>
      </c>
      <c r="C35" s="15">
        <f>C36</f>
        <v>0</v>
      </c>
      <c r="D35" s="15">
        <f>D36</f>
        <v>0</v>
      </c>
      <c r="E35" s="15">
        <f>E36</f>
        <v>0</v>
      </c>
    </row>
    <row r="36" spans="1:5" ht="66" hidden="1">
      <c r="A36" s="13" t="s">
        <v>38</v>
      </c>
      <c r="B36" s="13" t="s">
        <v>39</v>
      </c>
      <c r="C36" s="15">
        <f>0</f>
        <v>0</v>
      </c>
      <c r="D36" s="15">
        <f>0</f>
        <v>0</v>
      </c>
      <c r="E36" s="15">
        <f>0</f>
        <v>0</v>
      </c>
    </row>
    <row r="37" spans="1:5" ht="33">
      <c r="A37" s="16" t="s">
        <v>40</v>
      </c>
      <c r="B37" s="13" t="s">
        <v>41</v>
      </c>
      <c r="C37" s="18">
        <f>C38+C39</f>
        <v>41226.899999999907</v>
      </c>
      <c r="D37" s="10">
        <f>D38+D39</f>
        <v>0</v>
      </c>
      <c r="E37" s="10">
        <f>E38+E39</f>
        <v>0</v>
      </c>
    </row>
    <row r="38" spans="1:5" ht="33">
      <c r="A38" s="16" t="s">
        <v>42</v>
      </c>
      <c r="B38" s="13" t="s">
        <v>43</v>
      </c>
      <c r="C38" s="18">
        <v>-900460.3</v>
      </c>
      <c r="D38" s="18">
        <f>-((743289.7+76033)+(33000))-0.3-0.3-10.3-10.3-10.3-30.8-30.8-41.1+12000+850+400-3.8</f>
        <v>-839210.7000000003</v>
      </c>
      <c r="E38" s="18">
        <f>-((746372.2+75621.1)+55000)-10.3-10.3-10.3-30.8-30.8-41.1+12000+700+300-3.8</f>
        <v>-864130.70000000019</v>
      </c>
    </row>
    <row r="39" spans="1:5" ht="33">
      <c r="A39" s="16" t="s">
        <v>44</v>
      </c>
      <c r="B39" s="13" t="s">
        <v>45</v>
      </c>
      <c r="C39" s="18">
        <v>941687.2</v>
      </c>
      <c r="D39" s="18">
        <f>((764289.7+76033)+(12000))+0.3+0.3+(10.3+10.3+10.3+30.8+30.8+41.1)-12000-850-400+3.8</f>
        <v>839210.70000000007</v>
      </c>
      <c r="E39" s="18">
        <f>((768372.2+75621.1)+(33000))+(10.3+10.3+10.3+30.8+30.8+41.1)-12000-700-300+3.8</f>
        <v>864130.7</v>
      </c>
    </row>
  </sheetData>
  <mergeCells count="2">
    <mergeCell ref="A13:E13"/>
    <mergeCell ref="A14:E14"/>
  </mergeCells>
  <pageMargins left="0.9055118110236221" right="0.39370078740157483" top="0.78740157480314965" bottom="0.3937007874015748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Прил12 Источ ВФДБ РМР 21-23</vt:lpstr>
      <vt:lpstr>'Прил12 Источ ВФДБ РМР 21-23'!Область_печати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2021-09-28T07:47:26Z</dcterms:modified>
</cp:coreProperties>
</file>