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7376" windowHeight="1089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5" i="1"/>
  <c r="E85"/>
  <c r="I194"/>
  <c r="F93"/>
  <c r="F11"/>
  <c r="G11"/>
  <c r="H11"/>
  <c r="E93"/>
  <c r="G93"/>
  <c r="H93"/>
  <c r="I93"/>
  <c r="F99"/>
  <c r="G99"/>
  <c r="H99"/>
  <c r="I99"/>
  <c r="F121"/>
  <c r="G121"/>
  <c r="H121"/>
  <c r="I121"/>
  <c r="E99"/>
  <c r="E172"/>
  <c r="F172"/>
  <c r="G172"/>
  <c r="H172"/>
  <c r="I172"/>
  <c r="D172"/>
  <c r="E176"/>
  <c r="F176"/>
  <c r="G176"/>
  <c r="H176"/>
  <c r="I176"/>
  <c r="F213"/>
  <c r="G213"/>
  <c r="H213"/>
  <c r="I213"/>
  <c r="F208"/>
  <c r="G208"/>
  <c r="H208"/>
  <c r="I208"/>
  <c r="F207"/>
  <c r="G207"/>
  <c r="H207"/>
  <c r="E219"/>
  <c r="F219"/>
  <c r="D75"/>
  <c r="D76"/>
  <c r="D13"/>
  <c r="D14"/>
  <c r="H194" l="1"/>
  <c r="H12"/>
  <c r="D93"/>
  <c r="D220"/>
  <c r="D219"/>
  <c r="D214"/>
  <c r="G194" l="1"/>
  <c r="G12"/>
  <c r="E208"/>
  <c r="E178"/>
  <c r="F194" l="1"/>
  <c r="F12"/>
  <c r="E167"/>
  <c r="F167"/>
  <c r="G167"/>
  <c r="H167"/>
  <c r="I167"/>
  <c r="E194" l="1"/>
  <c r="D195"/>
  <c r="G98"/>
  <c r="I98"/>
  <c r="G92"/>
  <c r="H92"/>
  <c r="I92"/>
  <c r="F92"/>
  <c r="D170"/>
  <c r="D168"/>
  <c r="D167" s="1"/>
  <c r="H98" l="1"/>
  <c r="D194"/>
  <c r="D173" l="1"/>
  <c r="I89" l="1"/>
  <c r="H89"/>
  <c r="F76" l="1"/>
  <c r="G76"/>
  <c r="H76"/>
  <c r="I76"/>
  <c r="I80"/>
  <c r="E80"/>
  <c r="D83"/>
  <c r="F83"/>
  <c r="F80" s="1"/>
  <c r="G83"/>
  <c r="G80" s="1"/>
  <c r="H83"/>
  <c r="H80" s="1"/>
  <c r="I83"/>
  <c r="E83"/>
  <c r="E81"/>
  <c r="E76" s="1"/>
  <c r="E75" s="1"/>
  <c r="D77"/>
  <c r="E77"/>
  <c r="F77"/>
  <c r="G77"/>
  <c r="G85"/>
  <c r="I85"/>
  <c r="H85"/>
  <c r="G75" l="1"/>
  <c r="F75"/>
  <c r="E14"/>
  <c r="H77"/>
  <c r="H75" s="1"/>
  <c r="I77"/>
  <c r="I75" s="1"/>
  <c r="E179" l="1"/>
  <c r="D184"/>
  <c r="D182" s="1"/>
  <c r="E182"/>
  <c r="D193" l="1"/>
  <c r="E192"/>
  <c r="D192" s="1"/>
  <c r="F138" l="1"/>
  <c r="G138"/>
  <c r="H138"/>
  <c r="I138"/>
  <c r="E138"/>
  <c r="F114"/>
  <c r="D138" l="1"/>
  <c r="I96"/>
  <c r="I14" s="1"/>
  <c r="F96"/>
  <c r="F14" s="1"/>
  <c r="G96"/>
  <c r="G14" s="1"/>
  <c r="H96"/>
  <c r="H14" s="1"/>
  <c r="D191"/>
  <c r="E190"/>
  <c r="D190" s="1"/>
  <c r="I219" l="1"/>
  <c r="H219"/>
  <c r="G219"/>
  <c r="D127" l="1"/>
  <c r="F19" l="1"/>
  <c r="G19"/>
  <c r="H19"/>
  <c r="I19"/>
  <c r="E19"/>
  <c r="F18"/>
  <c r="G18"/>
  <c r="H18"/>
  <c r="I18"/>
  <c r="E18"/>
  <c r="D141"/>
  <c r="D115"/>
  <c r="D19" l="1"/>
  <c r="D18"/>
  <c r="E121" l="1"/>
  <c r="E12" l="1"/>
  <c r="D121"/>
  <c r="E120"/>
  <c r="E92" l="1"/>
  <c r="D178"/>
  <c r="D151"/>
  <c r="F148"/>
  <c r="G148"/>
  <c r="H148"/>
  <c r="I148"/>
  <c r="E148"/>
  <c r="D112"/>
  <c r="I111"/>
  <c r="H111"/>
  <c r="G111"/>
  <c r="F111"/>
  <c r="E111"/>
  <c r="D109"/>
  <c r="I108"/>
  <c r="H108"/>
  <c r="G108"/>
  <c r="F108"/>
  <c r="E108"/>
  <c r="E11" l="1"/>
  <c r="D92"/>
  <c r="E91"/>
  <c r="D111"/>
  <c r="D108"/>
  <c r="D208"/>
  <c r="E213"/>
  <c r="E207" s="1"/>
  <c r="I207"/>
  <c r="F91"/>
  <c r="G91"/>
  <c r="H91"/>
  <c r="I91"/>
  <c r="D26"/>
  <c r="F24"/>
  <c r="G24"/>
  <c r="H24"/>
  <c r="I24"/>
  <c r="E24"/>
  <c r="D47"/>
  <c r="D48"/>
  <c r="F46"/>
  <c r="G46"/>
  <c r="H46"/>
  <c r="I46"/>
  <c r="E46"/>
  <c r="D41"/>
  <c r="D42"/>
  <c r="E40"/>
  <c r="G40"/>
  <c r="H40"/>
  <c r="I40"/>
  <c r="F40"/>
  <c r="D32"/>
  <c r="F30"/>
  <c r="G30"/>
  <c r="H30"/>
  <c r="I30"/>
  <c r="E30"/>
  <c r="D25"/>
  <c r="D201"/>
  <c r="G200"/>
  <c r="H200"/>
  <c r="I200"/>
  <c r="E200"/>
  <c r="D187"/>
  <c r="D186"/>
  <c r="F185"/>
  <c r="G185"/>
  <c r="H185"/>
  <c r="I185"/>
  <c r="E185"/>
  <c r="D176"/>
  <c r="D153"/>
  <c r="D148"/>
  <c r="D142"/>
  <c r="D134"/>
  <c r="F131"/>
  <c r="G131"/>
  <c r="H131"/>
  <c r="I131"/>
  <c r="E131"/>
  <c r="D129"/>
  <c r="F128"/>
  <c r="G128"/>
  <c r="I128"/>
  <c r="E128"/>
  <c r="D125"/>
  <c r="F122"/>
  <c r="G122"/>
  <c r="H122"/>
  <c r="I122"/>
  <c r="E122"/>
  <c r="D120"/>
  <c r="F119"/>
  <c r="G119"/>
  <c r="H119"/>
  <c r="I119"/>
  <c r="E119"/>
  <c r="G114"/>
  <c r="H114"/>
  <c r="I114"/>
  <c r="E114"/>
  <c r="D99"/>
  <c r="F98"/>
  <c r="E98"/>
  <c r="E10" l="1"/>
  <c r="D91"/>
  <c r="D207"/>
  <c r="D213"/>
  <c r="G17"/>
  <c r="D30"/>
  <c r="I11"/>
  <c r="I12"/>
  <c r="D122"/>
  <c r="D40"/>
  <c r="F17"/>
  <c r="D11"/>
  <c r="D12"/>
  <c r="D46"/>
  <c r="H17"/>
  <c r="I17"/>
  <c r="E17"/>
  <c r="D24"/>
  <c r="D185"/>
  <c r="D114"/>
  <c r="D128"/>
  <c r="D98"/>
  <c r="D119"/>
  <c r="D131"/>
  <c r="D200"/>
  <c r="H10" l="1"/>
  <c r="I10"/>
  <c r="G10"/>
  <c r="F10"/>
  <c r="D10" s="1"/>
  <c r="D17"/>
</calcChain>
</file>

<file path=xl/sharedStrings.xml><?xml version="1.0" encoding="utf-8"?>
<sst xmlns="http://schemas.openxmlformats.org/spreadsheetml/2006/main" count="274" uniqueCount="85">
  <si>
    <t>Управление ЖКХ и промышленности администрации Ртищевского муниципального района</t>
  </si>
  <si>
    <t>всего</t>
  </si>
  <si>
    <t xml:space="preserve">бюджет района </t>
  </si>
  <si>
    <t xml:space="preserve">федеральный бюджет </t>
  </si>
  <si>
    <t xml:space="preserve">внебюджетные источники </t>
  </si>
  <si>
    <t>Всего:</t>
  </si>
  <si>
    <t>Бюджет района</t>
  </si>
  <si>
    <t xml:space="preserve">Федеральный бюджет </t>
  </si>
  <si>
    <t xml:space="preserve">Областной бюджет </t>
  </si>
  <si>
    <t xml:space="preserve">Внебюджетные источники </t>
  </si>
  <si>
    <t>Подпрограмма №3 «Ремонт автомобильных дорог и искусственных сооружений на них в границах городских и сельских поселений»</t>
  </si>
  <si>
    <t xml:space="preserve">Бюджет района </t>
  </si>
  <si>
    <t xml:space="preserve">областной бюджет </t>
  </si>
  <si>
    <t>3.2. Ремонт дорожного покрытия улиц в границах сельских населённых пунктов</t>
  </si>
  <si>
    <t>Всего</t>
  </si>
  <si>
    <t xml:space="preserve">бюджет МО г. Ртищево </t>
  </si>
  <si>
    <t>3.3.1.Летнее содержание</t>
  </si>
  <si>
    <t>бюджет МО г. Ртищево</t>
  </si>
  <si>
    <t>3.3.2.Зимнее содержание</t>
  </si>
  <si>
    <t>3.4. Обеспечение капитального ремонта и ремонта автомобильных дорог общего пользования местного значения муниципальных районов области</t>
  </si>
  <si>
    <t>Бюджет района (софинансирование)</t>
  </si>
  <si>
    <t xml:space="preserve">Областной бюджет (за счет средств областного дорожного фонда) </t>
  </si>
  <si>
    <t>3.6. Строительно-техническая экспертиза</t>
  </si>
  <si>
    <t>3.8.Приобретение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значения.</t>
  </si>
  <si>
    <t>(софинансирование)</t>
  </si>
  <si>
    <t>Областной бюджет (за счет средств областного дорожного фонда)</t>
  </si>
  <si>
    <t>3.9. Паспортизация автомобильных дорог.</t>
  </si>
  <si>
    <t>3.11.Ремонт искусственных сооружений</t>
  </si>
  <si>
    <t>Бюджет МО г. Ртищево</t>
  </si>
  <si>
    <t>3.12. Приобретение и установка остановочных павильонов</t>
  </si>
  <si>
    <t>Бюджет МО г.Ртищево</t>
  </si>
  <si>
    <t>Подпрограмма №4 «Развитие учреждений и предприятий транспортной отрасли»</t>
  </si>
  <si>
    <t>Внебюджетные источники</t>
  </si>
  <si>
    <t>4.1. 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субсидий.</t>
  </si>
  <si>
    <t>Подпрограмма №5 «Комплексное развитие сельских территорий Ртищевского муниципального района»</t>
  </si>
  <si>
    <t>Подпрограмма №1 «Обеспечение надежности и безопасности движения по автомобильным дорогам муниципального значения Ртищевского муниципального района на 2021-2025 годы»</t>
  </si>
  <si>
    <t>1.1.Ликвидация и профилактика, возникновения опасных участков на сети автомобильных дорог:</t>
  </si>
  <si>
    <t>1.1. Обустройство улично-дорожной сети дорожными знаками, в том числе:</t>
  </si>
  <si>
    <t>бюджет района</t>
  </si>
  <si>
    <t xml:space="preserve">1.1.1. Обустройство пешеходных переходов,  дорожными знаками вблизи образовательных  и дошкольных учреждений, в соответствии с новыми национальными стандартами  </t>
  </si>
  <si>
    <t>Наименование</t>
  </si>
  <si>
    <t>Ответственный исполнитель (соисполнитель, участник)</t>
  </si>
  <si>
    <t>Источники финансирования</t>
  </si>
  <si>
    <t>в том числе по годам реализации</t>
  </si>
  <si>
    <t>(прог-нозно)</t>
  </si>
  <si>
    <t>2025 (прог-нозно)</t>
  </si>
  <si>
    <t xml:space="preserve">всего </t>
  </si>
  <si>
    <t xml:space="preserve">Сведения 
об объемах и источниках финансового обеспечения муниципальной программы 
«Развитие транспортной системы в Ртищевском муниципальном районе на 2021-2025 годы»
</t>
  </si>
  <si>
    <t xml:space="preserve">Муниципальная 
программа 
«Развитие транспортной системы  в Ртищевском муниципальном районе на 2021-2025 годы»
</t>
  </si>
  <si>
    <t>бюджет МО г.Ртищево</t>
  </si>
  <si>
    <t>Объемы финансирования, всего (прогнозно)</t>
  </si>
  <si>
    <t>3.3. Содержание автомобильных дорог общего пользования местного значения за счет средств муниципального дорожного фонда в том числе:</t>
  </si>
  <si>
    <t>1.2. Обустройство улично-дорожной сети дорожными ограждениями</t>
  </si>
  <si>
    <t>1.3. Нанесение пешеходной дорожной разметки на улично-дорожную сеть</t>
  </si>
  <si>
    <t>1.4. Нанесение горизонтальной дорожной разметки на улично-дорожную сеть</t>
  </si>
  <si>
    <t>1.5.Предупреждение опасного поведения участников дорожного движения</t>
  </si>
  <si>
    <t>1.5.1. Пропаганда через средства массовой информации Правил дорожного движения, безаварийного и трезвого вождения (публикации в СМИ статей по ПДД, размещение социальной рекламы)</t>
  </si>
  <si>
    <t>1.5.2. Профилактика детского дорожно-транспортного травматизма (проведение в общеобразовательных учреждениях внеклассных занятий, родительских собраний.) Приобретение для детей светоотражающих элементов на одежду (фликеров)</t>
  </si>
  <si>
    <t>1.6. Организация дорожного движения</t>
  </si>
  <si>
    <t>1.6.1. Разработка проекта организации дорожного движения на автомобильных дорогах общего пользования МО г. Ртищево</t>
  </si>
  <si>
    <t xml:space="preserve">1.6.2. Разработка комплексных схем  организации дорожного движения </t>
  </si>
  <si>
    <t>3.5. Изготовление сметной документации, строительный контроль</t>
  </si>
  <si>
    <t>3.7. Прочие мероприятия. Погашение кредиторской задолженности по дорожной деятельности.</t>
  </si>
  <si>
    <t>3.5.1. Изготовление проектно-сметной документации по строительству тротуара на участке ул. Красная от ж/д переезда до пер. Мирного в г. Ртищево</t>
  </si>
  <si>
    <t>3.1.2. 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(за счет средств муниципального дорожного фонда):</t>
  </si>
  <si>
    <t>3.1.3. Ремонт тротуаров</t>
  </si>
  <si>
    <t>3.1.Основное мероприятие "Ремонт асфальтового покрытия улиц и дворовых территорий г.Ртищево"</t>
  </si>
  <si>
    <t xml:space="preserve">3.1.1.Ремонт асфальтобетонного покрытия улиц и внутриквартальных проездов к дворовым территориям г. Ртищево  за счет средств муниципально-го дорожного фонда </t>
  </si>
  <si>
    <t>3.13.Реализация основного мероприятия за счет средств муниципального дорожного фонда (переданные полномочия)</t>
  </si>
  <si>
    <t>3.14.Приведение в нормативное состояние улично-дорожной сети городских поселений области за счет средств областного дорожного фонда</t>
  </si>
  <si>
    <t>3.14.1.Финансовое обеспечение дорожной деятельности за счет средств резервного фонда Правительства Российской Федерации</t>
  </si>
  <si>
    <t>5.2. Ремонт автоподъезда к х. Березовый от автодороги «Тамбов-Ртищево-Саратов» - п.Первомайский – х.Березовый  в Ртищевском муниципальном районе Саратовской области</t>
  </si>
  <si>
    <t>5.1. Строительство автоподъезда к х. Березовый от автодороги «Тамбов-Ртищево-Саратов» - п.Первомайский – х.Березовый  в Ртищевском муниципальном районе Саратовской области</t>
  </si>
  <si>
    <t>3.11.1.Ремонт искусственных сооружений</t>
  </si>
  <si>
    <t>3.11.2. Планово - предупредительные работы на мостовом сооружении через овраг Пансуровский в с. Макарово</t>
  </si>
  <si>
    <t>областной бюджет (за счет средств областного дорожного фонда)</t>
  </si>
  <si>
    <t>2.1.1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</si>
  <si>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2.1.2 Ремонт и содержание автомобильных дорог общего пользования местного значения за счет средств областного дорожного фонда</t>
  </si>
  <si>
    <t xml:space="preserve">Областной бюджет  (за счет средств областного дорожного фонда) </t>
  </si>
  <si>
    <t>2.2. 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</si>
  <si>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3.10. Диагностика автомобильных дорог</t>
  </si>
  <si>
    <t xml:space="preserve">Приложение №3
к муниципальной программе 
«Развитие транспортной системы в Ртищевском муниципальном районе 
на 2021-2025 годы»
</t>
  </si>
  <si>
    <t>Подпрограмма №2 «Обеспечение постоянной круглогодичной связью сельских населенных пунктов с сетью автомобильных дорог общего пользования  с твердым покрытием»</t>
  </si>
  <si>
    <t>2.1. Обеспечение постоянной круглогодичной связью сельских населенных пунктов с сетью автомобильных дорог общего пользования  с твердым покрытием</t>
  </si>
  <si>
    <t>бюджет МО г Ртищево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</si>
</sst>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left" vertical="center" indent="15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1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topLeftCell="A80" workbookViewId="0">
      <selection activeCell="J85" sqref="J85"/>
    </sheetView>
  </sheetViews>
  <sheetFormatPr defaultRowHeight="14.4"/>
  <cols>
    <col min="1" max="1" width="34.5546875" customWidth="1"/>
    <col min="2" max="2" width="21.88671875" customWidth="1"/>
    <col min="3" max="3" width="18.44140625" customWidth="1"/>
    <col min="4" max="4" width="17.33203125" customWidth="1"/>
    <col min="8" max="8" width="8.109375" customWidth="1"/>
    <col min="9" max="9" width="7.33203125" customWidth="1"/>
  </cols>
  <sheetData>
    <row r="1" spans="1:11" ht="75.75" customHeight="1">
      <c r="A1" s="1"/>
      <c r="B1" s="5"/>
      <c r="C1" s="5"/>
      <c r="D1" s="5"/>
      <c r="E1" s="5"/>
      <c r="F1" s="65" t="s">
        <v>81</v>
      </c>
      <c r="G1" s="65"/>
      <c r="H1" s="65"/>
      <c r="I1" s="65"/>
      <c r="J1" s="10"/>
      <c r="K1" s="4"/>
    </row>
    <row r="2" spans="1:11" ht="38.25" customHeight="1">
      <c r="A2" s="64" t="s">
        <v>47</v>
      </c>
      <c r="B2" s="64"/>
      <c r="C2" s="64"/>
      <c r="D2" s="64"/>
      <c r="E2" s="64"/>
      <c r="F2" s="64"/>
      <c r="G2" s="64"/>
      <c r="H2" s="64"/>
      <c r="I2" s="64"/>
      <c r="J2" s="9"/>
      <c r="K2" s="2"/>
    </row>
    <row r="3" spans="1:11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3"/>
    </row>
    <row r="4" spans="1:11" ht="15" customHeight="1">
      <c r="A4" s="68" t="s">
        <v>40</v>
      </c>
      <c r="B4" s="68" t="s">
        <v>41</v>
      </c>
      <c r="C4" s="68" t="s">
        <v>42</v>
      </c>
      <c r="D4" s="68" t="s">
        <v>50</v>
      </c>
      <c r="E4" s="68" t="s">
        <v>43</v>
      </c>
      <c r="F4" s="68"/>
      <c r="G4" s="68"/>
      <c r="H4" s="68"/>
      <c r="I4" s="68"/>
      <c r="J4" s="6"/>
    </row>
    <row r="5" spans="1:11" ht="24.75" customHeight="1">
      <c r="A5" s="68"/>
      <c r="B5" s="68"/>
      <c r="C5" s="68"/>
      <c r="D5" s="68"/>
      <c r="E5" s="68"/>
      <c r="F5" s="68"/>
      <c r="G5" s="68"/>
      <c r="H5" s="68"/>
      <c r="I5" s="68"/>
      <c r="J5" s="6"/>
    </row>
    <row r="6" spans="1:11" ht="12.75" customHeight="1">
      <c r="A6" s="68"/>
      <c r="B6" s="68"/>
      <c r="C6" s="68"/>
      <c r="D6" s="68"/>
      <c r="E6" s="68">
        <v>2021</v>
      </c>
      <c r="F6" s="7">
        <v>2022</v>
      </c>
      <c r="G6" s="7">
        <v>2023</v>
      </c>
      <c r="H6" s="7">
        <v>2024</v>
      </c>
      <c r="I6" s="68" t="s">
        <v>45</v>
      </c>
      <c r="J6" s="6"/>
    </row>
    <row r="7" spans="1:11" ht="26.4">
      <c r="A7" s="68"/>
      <c r="B7" s="68"/>
      <c r="C7" s="68"/>
      <c r="D7" s="68"/>
      <c r="E7" s="68"/>
      <c r="F7" s="7" t="s">
        <v>44</v>
      </c>
      <c r="G7" s="7" t="s">
        <v>44</v>
      </c>
      <c r="H7" s="7" t="s">
        <v>44</v>
      </c>
      <c r="I7" s="68"/>
      <c r="J7" s="6"/>
    </row>
    <row r="8" spans="1:11">
      <c r="A8" s="68"/>
      <c r="B8" s="68"/>
      <c r="C8" s="68"/>
      <c r="D8" s="68"/>
      <c r="E8" s="68"/>
      <c r="F8" s="11"/>
      <c r="G8" s="7"/>
      <c r="H8" s="11"/>
      <c r="I8" s="68"/>
      <c r="J8" s="6"/>
    </row>
    <row r="9" spans="1:1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6"/>
    </row>
    <row r="10" spans="1:11" ht="15.75" customHeight="1">
      <c r="A10" s="74" t="s">
        <v>48</v>
      </c>
      <c r="B10" s="68" t="s">
        <v>0</v>
      </c>
      <c r="C10" s="8" t="s">
        <v>46</v>
      </c>
      <c r="D10" s="32">
        <f>E10+F10+G10+H10+I10</f>
        <v>289676.79999999999</v>
      </c>
      <c r="E10" s="27">
        <f>SUM(E11+E12+E13+E14+E15)</f>
        <v>128943.79999999999</v>
      </c>
      <c r="F10" s="27">
        <f t="shared" ref="F10:I10" si="0">SUM(F11+F12+F13+F14+F15)</f>
        <v>57853</v>
      </c>
      <c r="G10" s="27">
        <f t="shared" si="0"/>
        <v>54130</v>
      </c>
      <c r="H10" s="27">
        <f t="shared" si="0"/>
        <v>48750</v>
      </c>
      <c r="I10" s="27">
        <f t="shared" si="0"/>
        <v>0</v>
      </c>
      <c r="J10" s="6"/>
    </row>
    <row r="11" spans="1:11" ht="24.75" customHeight="1">
      <c r="A11" s="74"/>
      <c r="B11" s="68"/>
      <c r="C11" s="30" t="s">
        <v>49</v>
      </c>
      <c r="D11" s="32">
        <f>E11+F11+G11+H11+I11</f>
        <v>48294.3</v>
      </c>
      <c r="E11" s="32">
        <f>SUM(E19+E92)</f>
        <v>19440.8</v>
      </c>
      <c r="F11" s="54">
        <f t="shared" ref="F11:H11" si="1">SUM(F19+F92)</f>
        <v>16053.5</v>
      </c>
      <c r="G11" s="54">
        <f t="shared" si="1"/>
        <v>6300</v>
      </c>
      <c r="H11" s="54">
        <f t="shared" si="1"/>
        <v>6500</v>
      </c>
      <c r="I11" s="32">
        <f t="shared" ref="I11" si="2">SUM(I19+I92)</f>
        <v>0</v>
      </c>
      <c r="J11" s="6"/>
    </row>
    <row r="12" spans="1:11">
      <c r="A12" s="74"/>
      <c r="B12" s="68"/>
      <c r="C12" s="8" t="s">
        <v>38</v>
      </c>
      <c r="D12" s="32">
        <f>E12+F12+G12+H12+I12</f>
        <v>188421.8</v>
      </c>
      <c r="E12" s="27">
        <f>SUM(E18+E76+E93+E195+E208)</f>
        <v>56542.299999999996</v>
      </c>
      <c r="F12" s="55">
        <f t="shared" ref="F12:H12" si="3">SUM(F18+F76+F93+F195+F208)</f>
        <v>41799.5</v>
      </c>
      <c r="G12" s="55">
        <f t="shared" si="3"/>
        <v>47830</v>
      </c>
      <c r="H12" s="55">
        <f t="shared" si="3"/>
        <v>42250</v>
      </c>
      <c r="I12" s="27">
        <f>SUM(I18+I76+I93+I195+I214)</f>
        <v>0</v>
      </c>
      <c r="J12" s="6"/>
    </row>
    <row r="13" spans="1:11">
      <c r="A13" s="74"/>
      <c r="B13" s="68"/>
      <c r="C13" s="8" t="s">
        <v>3</v>
      </c>
      <c r="D13" s="32">
        <f t="shared" ref="D13:D14" si="4">E13+F13+G13+H13+I13</f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6"/>
    </row>
    <row r="14" spans="1:11" ht="52.8">
      <c r="A14" s="74"/>
      <c r="B14" s="68"/>
      <c r="C14" s="8" t="s">
        <v>75</v>
      </c>
      <c r="D14" s="32">
        <f t="shared" si="4"/>
        <v>52960.7</v>
      </c>
      <c r="E14" s="32">
        <f t="shared" ref="E14:I14" si="5">E77+E96</f>
        <v>52960.7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0</v>
      </c>
      <c r="J14" s="6"/>
    </row>
    <row r="15" spans="1:11" ht="15" customHeight="1">
      <c r="A15" s="74"/>
      <c r="B15" s="68"/>
      <c r="C15" s="69" t="s">
        <v>4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/>
      <c r="J15" s="6"/>
    </row>
    <row r="16" spans="1:11">
      <c r="A16" s="74"/>
      <c r="B16" s="68"/>
      <c r="C16" s="69"/>
      <c r="D16" s="66"/>
      <c r="E16" s="66"/>
      <c r="F16" s="66"/>
      <c r="G16" s="66"/>
      <c r="H16" s="66"/>
      <c r="I16" s="66"/>
      <c r="J16" s="6"/>
    </row>
    <row r="17" spans="1:10" ht="15.75" customHeight="1">
      <c r="A17" s="70" t="s">
        <v>35</v>
      </c>
      <c r="B17" s="68" t="s">
        <v>0</v>
      </c>
      <c r="C17" s="8" t="s">
        <v>1</v>
      </c>
      <c r="D17" s="16">
        <f>SUM(E17+F17+G17+H17+I17)</f>
        <v>2567</v>
      </c>
      <c r="E17" s="16">
        <f t="shared" ref="E17:I17" si="6">SUM(E19+E18)</f>
        <v>1017</v>
      </c>
      <c r="F17" s="16">
        <f t="shared" si="6"/>
        <v>650</v>
      </c>
      <c r="G17" s="16">
        <f t="shared" si="6"/>
        <v>500</v>
      </c>
      <c r="H17" s="16">
        <f t="shared" si="6"/>
        <v>400</v>
      </c>
      <c r="I17" s="16">
        <f t="shared" si="6"/>
        <v>0</v>
      </c>
      <c r="J17" s="6"/>
    </row>
    <row r="18" spans="1:10">
      <c r="A18" s="70"/>
      <c r="B18" s="68"/>
      <c r="C18" s="8" t="s">
        <v>2</v>
      </c>
      <c r="D18" s="18">
        <f t="shared" ref="D18:D19" si="7">SUM(E18+F18+G18+H18+I18)</f>
        <v>0</v>
      </c>
      <c r="E18" s="16">
        <f>SUM(E25+E41+E47+E71)</f>
        <v>0</v>
      </c>
      <c r="F18" s="18">
        <f>SUM(F25+F41+F47+F71)</f>
        <v>0</v>
      </c>
      <c r="G18" s="18">
        <f>SUM(G25+G41+G47+G71)</f>
        <v>0</v>
      </c>
      <c r="H18" s="18">
        <f>SUM(H25+H41+H47+H71)</f>
        <v>0</v>
      </c>
      <c r="I18" s="18">
        <f>SUM(I25+I41+I47+I71)</f>
        <v>0</v>
      </c>
      <c r="J18" s="6"/>
    </row>
    <row r="19" spans="1:10" ht="26.4">
      <c r="A19" s="70"/>
      <c r="B19" s="68"/>
      <c r="C19" s="8" t="s">
        <v>17</v>
      </c>
      <c r="D19" s="18">
        <f t="shared" si="7"/>
        <v>2567</v>
      </c>
      <c r="E19" s="16">
        <f>SUM(E26+E36+E42+E48)</f>
        <v>1017</v>
      </c>
      <c r="F19" s="18">
        <f t="shared" ref="F19:I19" si="8">SUM(F26+F36+F42+F48)</f>
        <v>650</v>
      </c>
      <c r="G19" s="18">
        <f t="shared" si="8"/>
        <v>500</v>
      </c>
      <c r="H19" s="18">
        <f t="shared" si="8"/>
        <v>400</v>
      </c>
      <c r="I19" s="18">
        <f t="shared" si="8"/>
        <v>0</v>
      </c>
      <c r="J19" s="6"/>
    </row>
    <row r="20" spans="1:10">
      <c r="A20" s="70"/>
      <c r="B20" s="68"/>
      <c r="C20" s="8" t="s">
        <v>3</v>
      </c>
      <c r="D20" s="15"/>
      <c r="E20" s="15"/>
      <c r="F20" s="15"/>
      <c r="G20" s="15"/>
      <c r="H20" s="15"/>
      <c r="I20" s="15"/>
      <c r="J20" s="6"/>
    </row>
    <row r="21" spans="1:10">
      <c r="A21" s="70"/>
      <c r="B21" s="68"/>
      <c r="C21" s="8" t="s">
        <v>12</v>
      </c>
      <c r="D21" s="15"/>
      <c r="E21" s="15"/>
      <c r="F21" s="15"/>
      <c r="G21" s="15"/>
      <c r="H21" s="15"/>
      <c r="I21" s="15"/>
      <c r="J21" s="6"/>
    </row>
    <row r="22" spans="1:10" ht="26.4">
      <c r="A22" s="70"/>
      <c r="B22" s="68"/>
      <c r="C22" s="8" t="s">
        <v>4</v>
      </c>
      <c r="D22" s="15"/>
      <c r="E22" s="15"/>
      <c r="F22" s="15"/>
      <c r="G22" s="15"/>
      <c r="H22" s="15"/>
      <c r="I22" s="15"/>
      <c r="J22" s="6"/>
    </row>
    <row r="23" spans="1:10" ht="39.6">
      <c r="A23" s="8" t="s">
        <v>36</v>
      </c>
      <c r="B23" s="68"/>
      <c r="C23" s="8"/>
      <c r="D23" s="15"/>
      <c r="E23" s="15"/>
      <c r="F23" s="15"/>
      <c r="G23" s="15"/>
      <c r="H23" s="15"/>
      <c r="I23" s="15"/>
      <c r="J23" s="6"/>
    </row>
    <row r="24" spans="1:10" ht="15.75" customHeight="1">
      <c r="A24" s="69" t="s">
        <v>37</v>
      </c>
      <c r="B24" s="68"/>
      <c r="C24" s="8" t="s">
        <v>14</v>
      </c>
      <c r="D24" s="15">
        <f>SUM(E24+F24+G24+H24+I24)</f>
        <v>1112</v>
      </c>
      <c r="E24" s="15">
        <f>E26</f>
        <v>362</v>
      </c>
      <c r="F24" s="15">
        <f t="shared" ref="F24:I24" si="9">F26</f>
        <v>350</v>
      </c>
      <c r="G24" s="15">
        <f t="shared" si="9"/>
        <v>250</v>
      </c>
      <c r="H24" s="15">
        <f t="shared" si="9"/>
        <v>150</v>
      </c>
      <c r="I24" s="15">
        <f t="shared" si="9"/>
        <v>0</v>
      </c>
      <c r="J24" s="6"/>
    </row>
    <row r="25" spans="1:10">
      <c r="A25" s="69"/>
      <c r="B25" s="68"/>
      <c r="C25" s="8" t="s">
        <v>38</v>
      </c>
      <c r="D25" s="15">
        <f t="shared" ref="D25" si="10">SUM(E25+F25+G25+H25+I25)</f>
        <v>0</v>
      </c>
      <c r="E25" s="15">
        <v>0</v>
      </c>
      <c r="F25" s="15"/>
      <c r="G25" s="15"/>
      <c r="H25" s="15"/>
      <c r="I25" s="15"/>
      <c r="J25" s="6"/>
    </row>
    <row r="26" spans="1:10" ht="26.4">
      <c r="A26" s="69"/>
      <c r="B26" s="68"/>
      <c r="C26" s="8" t="s">
        <v>17</v>
      </c>
      <c r="D26" s="15">
        <f>SUM(E26+F26+G26+H26+I26)</f>
        <v>1112</v>
      </c>
      <c r="E26" s="15">
        <v>362</v>
      </c>
      <c r="F26" s="15">
        <v>350</v>
      </c>
      <c r="G26" s="15">
        <v>250</v>
      </c>
      <c r="H26" s="15">
        <v>150</v>
      </c>
      <c r="I26" s="15">
        <v>0</v>
      </c>
      <c r="J26" s="6"/>
    </row>
    <row r="27" spans="1:10">
      <c r="A27" s="69"/>
      <c r="B27" s="68"/>
      <c r="C27" s="8" t="s">
        <v>3</v>
      </c>
      <c r="D27" s="15"/>
      <c r="E27" s="15"/>
      <c r="F27" s="15"/>
      <c r="G27" s="15"/>
      <c r="H27" s="15"/>
      <c r="I27" s="15"/>
      <c r="J27" s="6"/>
    </row>
    <row r="28" spans="1:10">
      <c r="A28" s="69"/>
      <c r="B28" s="68"/>
      <c r="C28" s="8" t="s">
        <v>12</v>
      </c>
      <c r="D28" s="15"/>
      <c r="E28" s="15"/>
      <c r="F28" s="15"/>
      <c r="G28" s="15"/>
      <c r="H28" s="15"/>
      <c r="I28" s="15"/>
      <c r="J28" s="6"/>
    </row>
    <row r="29" spans="1:10" ht="26.4">
      <c r="A29" s="69"/>
      <c r="B29" s="68"/>
      <c r="C29" s="8" t="s">
        <v>4</v>
      </c>
      <c r="D29" s="15"/>
      <c r="E29" s="15"/>
      <c r="F29" s="15"/>
      <c r="G29" s="15"/>
      <c r="H29" s="15"/>
      <c r="I29" s="15"/>
      <c r="J29" s="6"/>
    </row>
    <row r="30" spans="1:10" ht="15.75" customHeight="1">
      <c r="A30" s="69" t="s">
        <v>39</v>
      </c>
      <c r="B30" s="68"/>
      <c r="C30" s="8" t="s">
        <v>14</v>
      </c>
      <c r="D30" s="15">
        <f>SUM(E30+F30+G30+H30+I30)</f>
        <v>900</v>
      </c>
      <c r="E30" s="15">
        <f>E32</f>
        <v>250</v>
      </c>
      <c r="F30" s="15">
        <f>F32</f>
        <v>250</v>
      </c>
      <c r="G30" s="15">
        <f>G32</f>
        <v>250</v>
      </c>
      <c r="H30" s="15">
        <f>H32</f>
        <v>150</v>
      </c>
      <c r="I30" s="15">
        <f>I32</f>
        <v>0</v>
      </c>
      <c r="J30" s="6"/>
    </row>
    <row r="31" spans="1:10">
      <c r="A31" s="69"/>
      <c r="B31" s="68"/>
      <c r="C31" s="8" t="s">
        <v>38</v>
      </c>
      <c r="D31" s="17"/>
      <c r="E31" s="17"/>
      <c r="F31" s="17"/>
      <c r="G31" s="17"/>
      <c r="H31" s="17"/>
      <c r="I31" s="17"/>
      <c r="J31" s="6"/>
    </row>
    <row r="32" spans="1:10" ht="26.4">
      <c r="A32" s="69"/>
      <c r="B32" s="68"/>
      <c r="C32" s="8" t="s">
        <v>17</v>
      </c>
      <c r="D32" s="15">
        <f>SUM(E32+F32+G32+H32+I32)</f>
        <v>900</v>
      </c>
      <c r="E32" s="15">
        <v>250</v>
      </c>
      <c r="F32" s="15">
        <v>250</v>
      </c>
      <c r="G32" s="15">
        <v>250</v>
      </c>
      <c r="H32" s="15">
        <v>150</v>
      </c>
      <c r="I32" s="15">
        <v>0</v>
      </c>
      <c r="J32" s="6"/>
    </row>
    <row r="33" spans="1:10">
      <c r="A33" s="69"/>
      <c r="B33" s="68"/>
      <c r="C33" s="8" t="s">
        <v>12</v>
      </c>
      <c r="D33" s="15"/>
      <c r="E33" s="15"/>
      <c r="F33" s="15"/>
      <c r="G33" s="15"/>
      <c r="H33" s="15"/>
      <c r="I33" s="15"/>
      <c r="J33" s="6"/>
    </row>
    <row r="34" spans="1:10" ht="26.4">
      <c r="A34" s="69"/>
      <c r="B34" s="68"/>
      <c r="C34" s="8" t="s">
        <v>4</v>
      </c>
      <c r="D34" s="15"/>
      <c r="E34" s="15"/>
      <c r="F34" s="15"/>
      <c r="G34" s="15"/>
      <c r="H34" s="15"/>
      <c r="I34" s="15"/>
      <c r="J34" s="6"/>
    </row>
    <row r="35" spans="1:10" ht="15.75" customHeight="1">
      <c r="A35" s="69" t="s">
        <v>52</v>
      </c>
      <c r="B35" s="68"/>
      <c r="C35" s="8" t="s">
        <v>14</v>
      </c>
      <c r="D35" s="15"/>
      <c r="E35" s="15"/>
      <c r="F35" s="15"/>
      <c r="G35" s="15"/>
      <c r="H35" s="15"/>
      <c r="I35" s="15"/>
      <c r="J35" s="6"/>
    </row>
    <row r="36" spans="1:10" ht="26.4">
      <c r="A36" s="69"/>
      <c r="B36" s="68"/>
      <c r="C36" s="8" t="s">
        <v>17</v>
      </c>
      <c r="D36" s="15">
        <v>55</v>
      </c>
      <c r="E36" s="15">
        <v>55</v>
      </c>
      <c r="F36" s="15">
        <v>0</v>
      </c>
      <c r="G36" s="15">
        <v>0</v>
      </c>
      <c r="H36" s="15">
        <v>0</v>
      </c>
      <c r="I36" s="15">
        <v>0</v>
      </c>
      <c r="J36" s="6"/>
    </row>
    <row r="37" spans="1:10">
      <c r="A37" s="69"/>
      <c r="B37" s="68"/>
      <c r="C37" s="8" t="s">
        <v>3</v>
      </c>
      <c r="D37" s="15"/>
      <c r="E37" s="15"/>
      <c r="F37" s="15"/>
      <c r="G37" s="15"/>
      <c r="H37" s="15"/>
      <c r="I37" s="15"/>
      <c r="J37" s="6"/>
    </row>
    <row r="38" spans="1:10">
      <c r="A38" s="69"/>
      <c r="B38" s="68"/>
      <c r="C38" s="8" t="s">
        <v>12</v>
      </c>
      <c r="D38" s="15"/>
      <c r="E38" s="15"/>
      <c r="F38" s="15"/>
      <c r="G38" s="15"/>
      <c r="H38" s="15"/>
      <c r="I38" s="15"/>
      <c r="J38" s="6"/>
    </row>
    <row r="39" spans="1:10" ht="26.4">
      <c r="A39" s="69"/>
      <c r="B39" s="68"/>
      <c r="C39" s="8" t="s">
        <v>4</v>
      </c>
      <c r="D39" s="15"/>
      <c r="E39" s="15"/>
      <c r="F39" s="15"/>
      <c r="G39" s="15"/>
      <c r="H39" s="15"/>
      <c r="I39" s="15"/>
      <c r="J39" s="6"/>
    </row>
    <row r="40" spans="1:10" ht="15.75" customHeight="1">
      <c r="A40" s="69" t="s">
        <v>53</v>
      </c>
      <c r="B40" s="68"/>
      <c r="C40" s="8" t="s">
        <v>14</v>
      </c>
      <c r="D40" s="15">
        <f>SUM(E40+F40+G40+H40+I40)</f>
        <v>1100</v>
      </c>
      <c r="E40" s="15">
        <f>E42</f>
        <v>300</v>
      </c>
      <c r="F40" s="15">
        <f>F42</f>
        <v>300</v>
      </c>
      <c r="G40" s="15">
        <f t="shared" ref="G40:I40" si="11">G42</f>
        <v>250</v>
      </c>
      <c r="H40" s="15">
        <f t="shared" si="11"/>
        <v>250</v>
      </c>
      <c r="I40" s="15">
        <f t="shared" si="11"/>
        <v>0</v>
      </c>
      <c r="J40" s="6"/>
    </row>
    <row r="41" spans="1:10">
      <c r="A41" s="69"/>
      <c r="B41" s="68"/>
      <c r="C41" s="8" t="s">
        <v>38</v>
      </c>
      <c r="D41" s="15">
        <f t="shared" ref="D41:D42" si="12">SUM(E41+F41+G41+H41+I41)</f>
        <v>0</v>
      </c>
      <c r="E41" s="15">
        <v>0</v>
      </c>
      <c r="F41" s="15"/>
      <c r="G41" s="15"/>
      <c r="H41" s="15"/>
      <c r="I41" s="15"/>
      <c r="J41" s="6"/>
    </row>
    <row r="42" spans="1:10" ht="26.4">
      <c r="A42" s="69"/>
      <c r="B42" s="68"/>
      <c r="C42" s="8" t="s">
        <v>17</v>
      </c>
      <c r="D42" s="15">
        <f t="shared" si="12"/>
        <v>1100</v>
      </c>
      <c r="E42" s="15">
        <v>300</v>
      </c>
      <c r="F42" s="15">
        <v>300</v>
      </c>
      <c r="G42" s="15">
        <v>250</v>
      </c>
      <c r="H42" s="15">
        <v>250</v>
      </c>
      <c r="I42" s="15">
        <v>0</v>
      </c>
      <c r="J42" s="6"/>
    </row>
    <row r="43" spans="1:10">
      <c r="A43" s="69"/>
      <c r="B43" s="68"/>
      <c r="C43" s="8" t="s">
        <v>3</v>
      </c>
      <c r="D43" s="15"/>
      <c r="E43" s="15"/>
      <c r="F43" s="15"/>
      <c r="G43" s="15"/>
      <c r="H43" s="15"/>
      <c r="I43" s="15"/>
      <c r="J43" s="6"/>
    </row>
    <row r="44" spans="1:10">
      <c r="A44" s="69"/>
      <c r="B44" s="68"/>
      <c r="C44" s="8" t="s">
        <v>12</v>
      </c>
      <c r="D44" s="15"/>
      <c r="E44" s="15"/>
      <c r="F44" s="15"/>
      <c r="G44" s="15"/>
      <c r="H44" s="15"/>
      <c r="I44" s="15"/>
      <c r="J44" s="6"/>
    </row>
    <row r="45" spans="1:10" ht="26.4">
      <c r="A45" s="69"/>
      <c r="B45" s="68"/>
      <c r="C45" s="8" t="s">
        <v>4</v>
      </c>
      <c r="D45" s="15"/>
      <c r="E45" s="15"/>
      <c r="F45" s="15"/>
      <c r="G45" s="15"/>
      <c r="H45" s="15"/>
      <c r="I45" s="15"/>
      <c r="J45" s="6"/>
    </row>
    <row r="46" spans="1:10" ht="15.75" customHeight="1">
      <c r="A46" s="69" t="s">
        <v>54</v>
      </c>
      <c r="B46" s="68"/>
      <c r="C46" s="8" t="s">
        <v>14</v>
      </c>
      <c r="D46" s="15">
        <f t="shared" ref="D46:D47" si="13">SUM(E46+F46+G46+H46+I46)</f>
        <v>300</v>
      </c>
      <c r="E46" s="15">
        <f>E48</f>
        <v>300</v>
      </c>
      <c r="F46" s="15">
        <f t="shared" ref="F46:I46" si="14">F48</f>
        <v>0</v>
      </c>
      <c r="G46" s="15">
        <f t="shared" si="14"/>
        <v>0</v>
      </c>
      <c r="H46" s="15">
        <f t="shared" si="14"/>
        <v>0</v>
      </c>
      <c r="I46" s="15">
        <f t="shared" si="14"/>
        <v>0</v>
      </c>
      <c r="J46" s="6"/>
    </row>
    <row r="47" spans="1:10">
      <c r="A47" s="69"/>
      <c r="B47" s="68"/>
      <c r="C47" s="8" t="s">
        <v>38</v>
      </c>
      <c r="D47" s="15">
        <f t="shared" si="13"/>
        <v>0</v>
      </c>
      <c r="E47" s="15">
        <v>0</v>
      </c>
      <c r="F47" s="15">
        <v>0</v>
      </c>
      <c r="G47" s="15">
        <v>0</v>
      </c>
      <c r="H47" s="15"/>
      <c r="I47" s="15"/>
      <c r="J47" s="6"/>
    </row>
    <row r="48" spans="1:10" ht="26.4">
      <c r="A48" s="69"/>
      <c r="B48" s="68"/>
      <c r="C48" s="12" t="s">
        <v>17</v>
      </c>
      <c r="D48" s="15">
        <f>SUM(E48+F48+G48+H48+I48)</f>
        <v>300</v>
      </c>
      <c r="E48" s="15">
        <v>300</v>
      </c>
      <c r="F48" s="15">
        <v>0</v>
      </c>
      <c r="G48" s="15">
        <v>0</v>
      </c>
      <c r="H48" s="15">
        <v>0</v>
      </c>
      <c r="I48" s="15">
        <v>0</v>
      </c>
      <c r="J48" s="6"/>
    </row>
    <row r="49" spans="1:10">
      <c r="A49" s="69"/>
      <c r="B49" s="68"/>
      <c r="C49" s="8" t="s">
        <v>3</v>
      </c>
      <c r="D49" s="15"/>
      <c r="E49" s="15"/>
      <c r="F49" s="15"/>
      <c r="G49" s="15"/>
      <c r="H49" s="15"/>
      <c r="I49" s="15"/>
      <c r="J49" s="6"/>
    </row>
    <row r="50" spans="1:10">
      <c r="A50" s="69"/>
      <c r="B50" s="69"/>
      <c r="C50" s="8" t="s">
        <v>12</v>
      </c>
      <c r="D50" s="15"/>
      <c r="E50" s="15"/>
      <c r="F50" s="15"/>
      <c r="G50" s="15"/>
      <c r="H50" s="15"/>
      <c r="I50" s="15"/>
      <c r="J50" s="6"/>
    </row>
    <row r="51" spans="1:10" ht="26.4">
      <c r="A51" s="69"/>
      <c r="B51" s="69"/>
      <c r="C51" s="8" t="s">
        <v>4</v>
      </c>
      <c r="D51" s="15"/>
      <c r="E51" s="15"/>
      <c r="F51" s="15"/>
      <c r="G51" s="15"/>
      <c r="H51" s="15"/>
      <c r="I51" s="15"/>
      <c r="J51" s="6"/>
    </row>
    <row r="52" spans="1:10" ht="57.75" customHeight="1">
      <c r="A52" s="8" t="s">
        <v>55</v>
      </c>
      <c r="B52" s="68" t="s">
        <v>0</v>
      </c>
      <c r="C52" s="8"/>
      <c r="D52" s="15"/>
      <c r="E52" s="15"/>
      <c r="F52" s="15"/>
      <c r="G52" s="15"/>
      <c r="H52" s="15"/>
      <c r="I52" s="15"/>
      <c r="J52" s="6"/>
    </row>
    <row r="53" spans="1:10" ht="27" customHeight="1">
      <c r="A53" s="69" t="s">
        <v>56</v>
      </c>
      <c r="B53" s="68"/>
      <c r="C53" s="8" t="s">
        <v>14</v>
      </c>
      <c r="D53" s="15"/>
      <c r="E53" s="15"/>
      <c r="F53" s="15"/>
      <c r="G53" s="15"/>
      <c r="H53" s="15"/>
      <c r="I53" s="15"/>
      <c r="J53" s="6"/>
    </row>
    <row r="54" spans="1:10">
      <c r="A54" s="69"/>
      <c r="B54" s="68"/>
      <c r="C54" s="8" t="s">
        <v>38</v>
      </c>
      <c r="D54" s="15"/>
      <c r="E54" s="15"/>
      <c r="F54" s="15"/>
      <c r="G54" s="15"/>
      <c r="H54" s="15"/>
      <c r="I54" s="15"/>
      <c r="J54" s="6"/>
    </row>
    <row r="55" spans="1:10">
      <c r="A55" s="69"/>
      <c r="B55" s="68"/>
      <c r="C55" s="8" t="s">
        <v>3</v>
      </c>
      <c r="D55" s="15"/>
      <c r="E55" s="15"/>
      <c r="F55" s="15"/>
      <c r="G55" s="15"/>
      <c r="H55" s="15"/>
      <c r="I55" s="15"/>
      <c r="J55" s="6"/>
    </row>
    <row r="56" spans="1:10">
      <c r="A56" s="69"/>
      <c r="B56" s="68"/>
      <c r="C56" s="8" t="s">
        <v>12</v>
      </c>
      <c r="D56" s="15"/>
      <c r="E56" s="15"/>
      <c r="F56" s="15"/>
      <c r="G56" s="15"/>
      <c r="H56" s="15"/>
      <c r="I56" s="15"/>
      <c r="J56" s="6"/>
    </row>
    <row r="57" spans="1:10" ht="26.4">
      <c r="A57" s="69"/>
      <c r="B57" s="68"/>
      <c r="C57" s="8" t="s">
        <v>4</v>
      </c>
      <c r="D57" s="15"/>
      <c r="E57" s="15"/>
      <c r="F57" s="15"/>
      <c r="G57" s="15"/>
      <c r="H57" s="15"/>
      <c r="I57" s="15"/>
      <c r="J57" s="6"/>
    </row>
    <row r="58" spans="1:10" ht="57" customHeight="1">
      <c r="A58" s="69" t="s">
        <v>57</v>
      </c>
      <c r="B58" s="68"/>
      <c r="C58" s="8" t="s">
        <v>14</v>
      </c>
      <c r="D58" s="15"/>
      <c r="E58" s="15"/>
      <c r="F58" s="15"/>
      <c r="G58" s="15"/>
      <c r="H58" s="15"/>
      <c r="I58" s="15"/>
      <c r="J58" s="6"/>
    </row>
    <row r="59" spans="1:10">
      <c r="A59" s="69"/>
      <c r="B59" s="68"/>
      <c r="C59" s="8" t="s">
        <v>38</v>
      </c>
      <c r="D59" s="15"/>
      <c r="E59" s="15"/>
      <c r="F59" s="15"/>
      <c r="G59" s="15"/>
      <c r="H59" s="15"/>
      <c r="I59" s="15"/>
      <c r="J59" s="6"/>
    </row>
    <row r="60" spans="1:10">
      <c r="A60" s="69"/>
      <c r="B60" s="68"/>
      <c r="C60" s="8" t="s">
        <v>3</v>
      </c>
      <c r="D60" s="15"/>
      <c r="E60" s="15"/>
      <c r="F60" s="15"/>
      <c r="G60" s="15"/>
      <c r="H60" s="15"/>
      <c r="I60" s="15"/>
      <c r="J60" s="6"/>
    </row>
    <row r="61" spans="1:10">
      <c r="A61" s="69"/>
      <c r="B61" s="68"/>
      <c r="C61" s="8" t="s">
        <v>12</v>
      </c>
      <c r="D61" s="15"/>
      <c r="E61" s="15"/>
      <c r="F61" s="15"/>
      <c r="G61" s="15"/>
      <c r="H61" s="15"/>
      <c r="I61" s="15"/>
      <c r="J61" s="6"/>
    </row>
    <row r="62" spans="1:10" ht="26.4">
      <c r="A62" s="69"/>
      <c r="B62" s="68"/>
      <c r="C62" s="8" t="s">
        <v>4</v>
      </c>
      <c r="D62" s="15"/>
      <c r="E62" s="15"/>
      <c r="F62" s="15"/>
      <c r="G62" s="15"/>
      <c r="H62" s="15"/>
      <c r="I62" s="15"/>
      <c r="J62" s="6"/>
    </row>
    <row r="63" spans="1:10">
      <c r="A63" s="8" t="s">
        <v>58</v>
      </c>
      <c r="B63" s="7"/>
      <c r="C63" s="8"/>
      <c r="D63" s="15"/>
      <c r="E63" s="15"/>
      <c r="F63" s="15"/>
      <c r="G63" s="15"/>
      <c r="H63" s="15"/>
      <c r="I63" s="15"/>
      <c r="J63" s="6"/>
    </row>
    <row r="64" spans="1:10" ht="15.75" customHeight="1">
      <c r="A64" s="69" t="s">
        <v>59</v>
      </c>
      <c r="B64" s="68" t="s">
        <v>0</v>
      </c>
      <c r="C64" s="8" t="s">
        <v>14</v>
      </c>
      <c r="D64" s="15"/>
      <c r="E64" s="15"/>
      <c r="F64" s="15"/>
      <c r="G64" s="15"/>
      <c r="H64" s="15"/>
      <c r="I64" s="15"/>
      <c r="J64" s="6"/>
    </row>
    <row r="65" spans="1:10">
      <c r="A65" s="69"/>
      <c r="B65" s="68"/>
      <c r="C65" s="8" t="s">
        <v>38</v>
      </c>
      <c r="D65" s="15"/>
      <c r="E65" s="15"/>
      <c r="F65" s="15"/>
      <c r="G65" s="15"/>
      <c r="H65" s="15"/>
      <c r="I65" s="15"/>
      <c r="J65" s="6"/>
    </row>
    <row r="66" spans="1:10" ht="17.399999999999999" customHeight="1">
      <c r="A66" s="69"/>
      <c r="B66" s="68"/>
      <c r="C66" s="8" t="s">
        <v>3</v>
      </c>
      <c r="D66" s="15"/>
      <c r="E66" s="15"/>
      <c r="F66" s="15"/>
      <c r="G66" s="15"/>
      <c r="H66" s="15"/>
      <c r="I66" s="15"/>
      <c r="J66" s="6"/>
    </row>
    <row r="67" spans="1:10">
      <c r="A67" s="69"/>
      <c r="B67" s="68"/>
      <c r="C67" s="8" t="s">
        <v>12</v>
      </c>
      <c r="D67" s="15"/>
      <c r="E67" s="15"/>
      <c r="F67" s="15"/>
      <c r="G67" s="15"/>
      <c r="H67" s="15"/>
      <c r="I67" s="15"/>
      <c r="J67" s="6"/>
    </row>
    <row r="68" spans="1:10" ht="26.4">
      <c r="A68" s="69"/>
      <c r="B68" s="68"/>
      <c r="C68" s="8" t="s">
        <v>4</v>
      </c>
      <c r="D68" s="15"/>
      <c r="E68" s="15"/>
      <c r="F68" s="15"/>
      <c r="G68" s="15"/>
      <c r="H68" s="15"/>
      <c r="I68" s="15"/>
      <c r="J68" s="6"/>
    </row>
    <row r="69" spans="1:10" ht="15" customHeight="1">
      <c r="A69" s="69" t="s">
        <v>60</v>
      </c>
      <c r="B69" s="68" t="s">
        <v>0</v>
      </c>
      <c r="C69" s="28" t="s">
        <v>14</v>
      </c>
      <c r="D69" s="29"/>
      <c r="E69" s="29"/>
      <c r="F69" s="29"/>
      <c r="G69" s="29"/>
      <c r="H69" s="29"/>
      <c r="I69" s="29"/>
      <c r="J69" s="6"/>
    </row>
    <row r="70" spans="1:10" ht="26.4">
      <c r="A70" s="69"/>
      <c r="B70" s="68"/>
      <c r="C70" s="8" t="s">
        <v>17</v>
      </c>
      <c r="D70" s="15"/>
      <c r="E70" s="24"/>
      <c r="F70" s="24"/>
      <c r="G70" s="24"/>
      <c r="H70" s="24"/>
      <c r="I70" s="24"/>
      <c r="J70" s="6"/>
    </row>
    <row r="71" spans="1:10">
      <c r="A71" s="69"/>
      <c r="B71" s="68"/>
      <c r="C71" s="8" t="s">
        <v>38</v>
      </c>
      <c r="D71" s="15"/>
      <c r="E71" s="15"/>
      <c r="F71" s="15"/>
      <c r="G71" s="15"/>
      <c r="H71" s="15"/>
      <c r="I71" s="15"/>
      <c r="J71" s="6"/>
    </row>
    <row r="72" spans="1:10">
      <c r="A72" s="69"/>
      <c r="B72" s="68"/>
      <c r="C72" s="8" t="s">
        <v>3</v>
      </c>
      <c r="D72" s="24"/>
      <c r="E72" s="24"/>
      <c r="F72" s="24"/>
      <c r="G72" s="24"/>
      <c r="H72" s="24"/>
      <c r="I72" s="24"/>
      <c r="J72" s="6"/>
    </row>
    <row r="73" spans="1:10">
      <c r="A73" s="69"/>
      <c r="B73" s="68"/>
      <c r="C73" s="8" t="s">
        <v>12</v>
      </c>
      <c r="D73" s="24"/>
      <c r="E73" s="24"/>
      <c r="F73" s="24"/>
      <c r="G73" s="24"/>
      <c r="H73" s="24"/>
      <c r="I73" s="24"/>
      <c r="J73" s="6"/>
    </row>
    <row r="74" spans="1:10" ht="21.75" customHeight="1">
      <c r="A74" s="69"/>
      <c r="B74" s="68"/>
      <c r="C74" s="8" t="s">
        <v>4</v>
      </c>
      <c r="D74" s="24"/>
      <c r="E74" s="24"/>
      <c r="F74" s="24"/>
      <c r="G74" s="24"/>
      <c r="H74" s="24"/>
      <c r="I74" s="24"/>
      <c r="J74" s="6"/>
    </row>
    <row r="75" spans="1:10" ht="42.75" customHeight="1">
      <c r="A75" s="85" t="s">
        <v>82</v>
      </c>
      <c r="B75" s="68" t="s">
        <v>0</v>
      </c>
      <c r="C75" s="13" t="s">
        <v>1</v>
      </c>
      <c r="D75" s="51">
        <f>E75+F75+G75+H75+I75</f>
        <v>119045.4</v>
      </c>
      <c r="E75" s="40">
        <f>E76+E77</f>
        <v>30465.9</v>
      </c>
      <c r="F75" s="43">
        <f t="shared" ref="F75:I75" si="15">F76+F77</f>
        <v>24699.5</v>
      </c>
      <c r="G75" s="43">
        <f t="shared" si="15"/>
        <v>34730</v>
      </c>
      <c r="H75" s="43">
        <f t="shared" si="15"/>
        <v>29150</v>
      </c>
      <c r="I75" s="43">
        <f t="shared" si="15"/>
        <v>0</v>
      </c>
      <c r="J75" s="6"/>
    </row>
    <row r="76" spans="1:10">
      <c r="A76" s="86"/>
      <c r="B76" s="68"/>
      <c r="C76" s="13" t="s">
        <v>2</v>
      </c>
      <c r="D76" s="43">
        <f>E76+F76+G76+H76+I76</f>
        <v>112584.7</v>
      </c>
      <c r="E76" s="16">
        <f>E81</f>
        <v>24005.200000000001</v>
      </c>
      <c r="F76" s="43">
        <f t="shared" ref="F76:I76" si="16">F81</f>
        <v>24699.5</v>
      </c>
      <c r="G76" s="43">
        <f t="shared" si="16"/>
        <v>34730</v>
      </c>
      <c r="H76" s="43">
        <f t="shared" si="16"/>
        <v>29150</v>
      </c>
      <c r="I76" s="43">
        <f t="shared" si="16"/>
        <v>0</v>
      </c>
      <c r="J76" s="6"/>
    </row>
    <row r="77" spans="1:10" ht="52.8">
      <c r="A77" s="86"/>
      <c r="B77" s="68"/>
      <c r="C77" s="44" t="s">
        <v>21</v>
      </c>
      <c r="D77" s="40">
        <f t="shared" ref="D77:I77" si="17">D87</f>
        <v>6460.7</v>
      </c>
      <c r="E77" s="26">
        <f t="shared" si="17"/>
        <v>6460.7</v>
      </c>
      <c r="F77" s="40">
        <f t="shared" si="17"/>
        <v>0</v>
      </c>
      <c r="G77" s="40">
        <f t="shared" si="17"/>
        <v>0</v>
      </c>
      <c r="H77" s="40">
        <f t="shared" si="17"/>
        <v>0</v>
      </c>
      <c r="I77" s="40">
        <f t="shared" si="17"/>
        <v>0</v>
      </c>
      <c r="J77" s="6"/>
    </row>
    <row r="78" spans="1:10" ht="39.75" customHeight="1">
      <c r="A78" s="86"/>
      <c r="B78" s="68"/>
      <c r="C78" s="13" t="s">
        <v>3</v>
      </c>
      <c r="D78" s="26"/>
      <c r="E78" s="26"/>
      <c r="F78" s="26"/>
      <c r="G78" s="26"/>
      <c r="H78" s="26"/>
      <c r="I78" s="26"/>
      <c r="J78" s="6"/>
    </row>
    <row r="79" spans="1:10" ht="39.75" customHeight="1">
      <c r="A79" s="87"/>
      <c r="B79" s="68"/>
      <c r="C79" s="13" t="s">
        <v>4</v>
      </c>
      <c r="D79" s="40"/>
      <c r="E79" s="40"/>
      <c r="F79" s="40"/>
      <c r="G79" s="40"/>
      <c r="H79" s="40"/>
      <c r="I79" s="40"/>
      <c r="J79" s="6"/>
    </row>
    <row r="80" spans="1:10" ht="50.25" customHeight="1">
      <c r="A80" s="69" t="s">
        <v>83</v>
      </c>
      <c r="B80" s="68"/>
      <c r="C80" s="8" t="s">
        <v>5</v>
      </c>
      <c r="D80" s="41">
        <v>119045.4</v>
      </c>
      <c r="E80" s="15">
        <f>E81+E83</f>
        <v>30465.9</v>
      </c>
      <c r="F80" s="41">
        <f t="shared" ref="F80:I80" si="18">F81+F83</f>
        <v>24699.5</v>
      </c>
      <c r="G80" s="41">
        <f t="shared" si="18"/>
        <v>34730</v>
      </c>
      <c r="H80" s="41">
        <f t="shared" si="18"/>
        <v>29150</v>
      </c>
      <c r="I80" s="41">
        <f t="shared" si="18"/>
        <v>0</v>
      </c>
      <c r="J80" s="6"/>
    </row>
    <row r="81" spans="1:10">
      <c r="A81" s="69"/>
      <c r="B81" s="68"/>
      <c r="C81" s="8" t="s">
        <v>6</v>
      </c>
      <c r="D81" s="15">
        <v>112584.7</v>
      </c>
      <c r="E81" s="15">
        <f>E86</f>
        <v>24005.200000000001</v>
      </c>
      <c r="F81" s="15">
        <v>24699.5</v>
      </c>
      <c r="G81" s="15">
        <v>34730</v>
      </c>
      <c r="H81" s="15">
        <v>29150</v>
      </c>
      <c r="I81" s="15">
        <v>0</v>
      </c>
      <c r="J81" s="6"/>
    </row>
    <row r="82" spans="1:10" ht="26.4">
      <c r="A82" s="69"/>
      <c r="B82" s="68"/>
      <c r="C82" s="8" t="s">
        <v>7</v>
      </c>
      <c r="D82" s="15"/>
      <c r="E82" s="24"/>
      <c r="F82" s="24"/>
      <c r="G82" s="24"/>
      <c r="H82" s="24"/>
      <c r="I82" s="24"/>
      <c r="J82" s="6"/>
    </row>
    <row r="83" spans="1:10" ht="52.8">
      <c r="A83" s="69"/>
      <c r="B83" s="68"/>
      <c r="C83" s="8" t="s">
        <v>78</v>
      </c>
      <c r="D83" s="41">
        <f>D88</f>
        <v>6460.7</v>
      </c>
      <c r="E83" s="24">
        <f>E88</f>
        <v>6460.7</v>
      </c>
      <c r="F83" s="41">
        <f t="shared" ref="F83:I83" si="19">F88</f>
        <v>0</v>
      </c>
      <c r="G83" s="41">
        <f t="shared" si="19"/>
        <v>0</v>
      </c>
      <c r="H83" s="41">
        <f t="shared" si="19"/>
        <v>0</v>
      </c>
      <c r="I83" s="41">
        <f t="shared" si="19"/>
        <v>0</v>
      </c>
      <c r="J83" s="6"/>
    </row>
    <row r="84" spans="1:10" ht="27.75" customHeight="1">
      <c r="A84" s="69"/>
      <c r="B84" s="68"/>
      <c r="C84" s="28" t="s">
        <v>9</v>
      </c>
      <c r="D84" s="24"/>
      <c r="E84" s="24"/>
      <c r="F84" s="24"/>
      <c r="G84" s="24"/>
      <c r="H84" s="24"/>
      <c r="I84" s="24"/>
      <c r="J84" s="6"/>
    </row>
    <row r="85" spans="1:10" ht="41.25" customHeight="1">
      <c r="A85" s="61" t="s">
        <v>76</v>
      </c>
      <c r="B85" s="68"/>
      <c r="C85" s="42" t="s">
        <v>5</v>
      </c>
      <c r="D85" s="41">
        <v>112584.7</v>
      </c>
      <c r="E85" s="41">
        <f>E86</f>
        <v>24005.200000000001</v>
      </c>
      <c r="F85" s="41">
        <f t="shared" ref="F85:I85" si="20">F86</f>
        <v>24699.5</v>
      </c>
      <c r="G85" s="41">
        <f t="shared" si="20"/>
        <v>34730</v>
      </c>
      <c r="H85" s="41">
        <f t="shared" si="20"/>
        <v>29150</v>
      </c>
      <c r="I85" s="41">
        <f t="shared" si="20"/>
        <v>0</v>
      </c>
      <c r="J85" s="6"/>
    </row>
    <row r="86" spans="1:10" ht="48" customHeight="1">
      <c r="A86" s="62"/>
      <c r="B86" s="68"/>
      <c r="C86" s="42" t="s">
        <v>6</v>
      </c>
      <c r="D86" s="41">
        <v>112584.7</v>
      </c>
      <c r="E86" s="41">
        <v>24005.200000000001</v>
      </c>
      <c r="F86" s="41">
        <v>24699.5</v>
      </c>
      <c r="G86" s="41">
        <v>34730</v>
      </c>
      <c r="H86" s="41">
        <v>29150</v>
      </c>
      <c r="I86" s="41">
        <v>0</v>
      </c>
      <c r="J86" s="6"/>
    </row>
    <row r="87" spans="1:10" ht="28.5" customHeight="1">
      <c r="A87" s="61" t="s">
        <v>77</v>
      </c>
      <c r="B87" s="68"/>
      <c r="C87" s="37" t="s">
        <v>5</v>
      </c>
      <c r="D87" s="39">
        <v>6460.7</v>
      </c>
      <c r="E87" s="38">
        <v>6460.7</v>
      </c>
      <c r="F87" s="38">
        <v>0</v>
      </c>
      <c r="G87" s="38">
        <v>0</v>
      </c>
      <c r="H87" s="38">
        <v>0</v>
      </c>
      <c r="I87" s="38">
        <v>0</v>
      </c>
      <c r="J87" s="6"/>
    </row>
    <row r="88" spans="1:10" ht="46.5" customHeight="1">
      <c r="A88" s="62"/>
      <c r="B88" s="68"/>
      <c r="C88" s="37" t="s">
        <v>21</v>
      </c>
      <c r="D88" s="39">
        <v>6460.7</v>
      </c>
      <c r="E88" s="38">
        <v>6460.7</v>
      </c>
      <c r="F88" s="38">
        <v>0</v>
      </c>
      <c r="G88" s="38">
        <v>0</v>
      </c>
      <c r="H88" s="38">
        <v>0</v>
      </c>
      <c r="I88" s="38">
        <v>0</v>
      </c>
      <c r="J88" s="6"/>
    </row>
    <row r="89" spans="1:10" ht="30.75" customHeight="1">
      <c r="A89" s="88" t="s">
        <v>79</v>
      </c>
      <c r="B89" s="90" t="s">
        <v>0</v>
      </c>
      <c r="C89" s="46" t="s">
        <v>5</v>
      </c>
      <c r="D89" s="47">
        <v>0</v>
      </c>
      <c r="E89" s="47">
        <v>0</v>
      </c>
      <c r="F89" s="47">
        <v>0</v>
      </c>
      <c r="G89" s="47">
        <v>0</v>
      </c>
      <c r="H89" s="47">
        <f t="shared" ref="H89:I89" si="21">H90</f>
        <v>0</v>
      </c>
      <c r="I89" s="45">
        <f t="shared" si="21"/>
        <v>0</v>
      </c>
      <c r="J89" s="6"/>
    </row>
    <row r="90" spans="1:10" ht="36.75" customHeight="1">
      <c r="A90" s="89"/>
      <c r="B90" s="91"/>
      <c r="C90" s="46" t="s">
        <v>6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5">
        <v>0</v>
      </c>
      <c r="J90" s="6"/>
    </row>
    <row r="91" spans="1:10">
      <c r="A91" s="70" t="s">
        <v>10</v>
      </c>
      <c r="B91" s="74" t="s">
        <v>0</v>
      </c>
      <c r="C91" s="13" t="s">
        <v>1</v>
      </c>
      <c r="D91" s="32">
        <f>SUM(E91+F91+G91+H91+I91)</f>
        <v>132472.79999999999</v>
      </c>
      <c r="E91" s="26">
        <f>SUM(E92+E93+E95+E96)</f>
        <v>84169.3</v>
      </c>
      <c r="F91" s="26">
        <f t="shared" ref="F91:I91" si="22">SUM(F92+F93+F95+F96)</f>
        <v>22803.5</v>
      </c>
      <c r="G91" s="26">
        <f t="shared" si="22"/>
        <v>12600</v>
      </c>
      <c r="H91" s="26">
        <f t="shared" si="22"/>
        <v>12900</v>
      </c>
      <c r="I91" s="26">
        <f t="shared" si="22"/>
        <v>0</v>
      </c>
      <c r="J91" s="6"/>
    </row>
    <row r="92" spans="1:10" ht="26.4">
      <c r="A92" s="70"/>
      <c r="B92" s="74"/>
      <c r="C92" s="13" t="s">
        <v>49</v>
      </c>
      <c r="D92" s="32">
        <f>SUM(E92+F92+G92+H92+I92)</f>
        <v>45727.3</v>
      </c>
      <c r="E92" s="32">
        <f>SUM(E99+E120+E142+E153+E186+E143+E173)</f>
        <v>18423.8</v>
      </c>
      <c r="F92" s="32">
        <f>SUM(F99+F120+F142+F153+F186+F143+F168)</f>
        <v>15403.5</v>
      </c>
      <c r="G92" s="32">
        <f t="shared" ref="G92:I92" si="23">SUM(G99+G120+G142+G153+G186+G143+G168)</f>
        <v>5800</v>
      </c>
      <c r="H92" s="32">
        <f t="shared" si="23"/>
        <v>6100</v>
      </c>
      <c r="I92" s="32">
        <f t="shared" si="23"/>
        <v>0</v>
      </c>
      <c r="J92" s="6"/>
    </row>
    <row r="93" spans="1:10">
      <c r="A93" s="70"/>
      <c r="B93" s="74"/>
      <c r="C93" s="70" t="s">
        <v>11</v>
      </c>
      <c r="D93" s="73">
        <f>SUM(E93+F93+G93+H93+I93)</f>
        <v>40245.5</v>
      </c>
      <c r="E93" s="73">
        <f>SUM(E115+E121+E134+E141+E151+E178+E187+E189+E175)</f>
        <v>19245.5</v>
      </c>
      <c r="F93" s="73">
        <f>SUM(F115+F121+F134+F141+F151+F178+F187+F189+F170)</f>
        <v>7400</v>
      </c>
      <c r="G93" s="71">
        <f t="shared" ref="G93:I93" si="24">SUM(G115+G121+G134+G141+G151+G178+G187+G189+G175)</f>
        <v>6800</v>
      </c>
      <c r="H93" s="71">
        <f t="shared" si="24"/>
        <v>6800</v>
      </c>
      <c r="I93" s="71">
        <f t="shared" si="24"/>
        <v>0</v>
      </c>
      <c r="J93" s="6"/>
    </row>
    <row r="94" spans="1:10">
      <c r="A94" s="70"/>
      <c r="B94" s="74"/>
      <c r="C94" s="70"/>
      <c r="D94" s="73"/>
      <c r="E94" s="73"/>
      <c r="F94" s="73"/>
      <c r="G94" s="72"/>
      <c r="H94" s="72"/>
      <c r="I94" s="72"/>
      <c r="J94" s="6"/>
    </row>
    <row r="95" spans="1:10" ht="26.4">
      <c r="A95" s="70"/>
      <c r="B95" s="74"/>
      <c r="C95" s="13" t="s">
        <v>3</v>
      </c>
      <c r="D95" s="16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6"/>
    </row>
    <row r="96" spans="1:10" ht="61.5" customHeight="1">
      <c r="A96" s="70"/>
      <c r="B96" s="74"/>
      <c r="C96" s="13" t="s">
        <v>25</v>
      </c>
      <c r="D96" s="26">
        <v>46500</v>
      </c>
      <c r="E96" s="16">
        <v>46500</v>
      </c>
      <c r="F96" s="26">
        <f t="shared" ref="F96:I96" si="25">F190</f>
        <v>0</v>
      </c>
      <c r="G96" s="26">
        <f t="shared" si="25"/>
        <v>0</v>
      </c>
      <c r="H96" s="26">
        <f t="shared" si="25"/>
        <v>0</v>
      </c>
      <c r="I96" s="26">
        <f t="shared" si="25"/>
        <v>0</v>
      </c>
      <c r="J96" s="6"/>
    </row>
    <row r="97" spans="1:10" ht="26.4">
      <c r="A97" s="70"/>
      <c r="B97" s="74"/>
      <c r="C97" s="13" t="s">
        <v>4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6"/>
    </row>
    <row r="98" spans="1:10" ht="15" customHeight="1">
      <c r="A98" s="69" t="s">
        <v>66</v>
      </c>
      <c r="B98" s="68" t="s">
        <v>0</v>
      </c>
      <c r="C98" s="8" t="s">
        <v>1</v>
      </c>
      <c r="D98" s="15">
        <f>SUM(E98+F98+G98+H98+I98)</f>
        <v>32096</v>
      </c>
      <c r="E98" s="15">
        <f>E99</f>
        <v>11542.5</v>
      </c>
      <c r="F98" s="15">
        <f t="shared" ref="F98:I98" si="26">F99</f>
        <v>11053.5</v>
      </c>
      <c r="G98" s="48">
        <f t="shared" si="26"/>
        <v>4600</v>
      </c>
      <c r="H98" s="48">
        <f t="shared" si="26"/>
        <v>4900</v>
      </c>
      <c r="I98" s="48">
        <f t="shared" si="26"/>
        <v>0</v>
      </c>
      <c r="J98" s="6"/>
    </row>
    <row r="99" spans="1:10" ht="26.4">
      <c r="A99" s="69"/>
      <c r="B99" s="68"/>
      <c r="C99" s="8" t="s">
        <v>15</v>
      </c>
      <c r="D99" s="29">
        <f t="shared" ref="D99" si="27">SUM(E99+F99+G99+H99+I99)</f>
        <v>32096</v>
      </c>
      <c r="E99" s="29">
        <f>SUM(E109+E112+E104)</f>
        <v>11542.5</v>
      </c>
      <c r="F99" s="56">
        <f t="shared" ref="F99:I99" si="28">SUM(F109+F112+F104)</f>
        <v>11053.5</v>
      </c>
      <c r="G99" s="56">
        <f t="shared" si="28"/>
        <v>4600</v>
      </c>
      <c r="H99" s="56">
        <f t="shared" si="28"/>
        <v>4900</v>
      </c>
      <c r="I99" s="56">
        <f t="shared" si="28"/>
        <v>0</v>
      </c>
      <c r="J99" s="6"/>
    </row>
    <row r="100" spans="1:10" ht="17.25" customHeight="1">
      <c r="A100" s="69"/>
      <c r="B100" s="68"/>
      <c r="C100" s="8" t="s">
        <v>3</v>
      </c>
      <c r="D100" s="15">
        <v>0</v>
      </c>
      <c r="E100" s="24">
        <v>0</v>
      </c>
      <c r="F100" s="24">
        <v>0</v>
      </c>
      <c r="G100" s="24">
        <v>0</v>
      </c>
      <c r="H100" s="24">
        <v>0</v>
      </c>
      <c r="I100" s="24"/>
      <c r="J100" s="6"/>
    </row>
    <row r="101" spans="1:10">
      <c r="A101" s="69"/>
      <c r="B101" s="68"/>
      <c r="C101" s="8" t="s">
        <v>12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6"/>
    </row>
    <row r="102" spans="1:10" ht="24.75" customHeight="1">
      <c r="A102" s="69"/>
      <c r="B102" s="68"/>
      <c r="C102" s="28" t="s">
        <v>4</v>
      </c>
      <c r="D102" s="24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6"/>
    </row>
    <row r="103" spans="1:10" ht="26.25" customHeight="1">
      <c r="A103" s="61" t="s">
        <v>67</v>
      </c>
      <c r="B103" s="68" t="s">
        <v>0</v>
      </c>
      <c r="C103" s="34" t="s">
        <v>1</v>
      </c>
      <c r="D103" s="35">
        <v>0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6"/>
    </row>
    <row r="104" spans="1:10" ht="26.25" customHeight="1">
      <c r="A104" s="75"/>
      <c r="B104" s="68"/>
      <c r="C104" s="34" t="s">
        <v>17</v>
      </c>
      <c r="D104" s="57">
        <v>8755.5</v>
      </c>
      <c r="E104" s="57">
        <v>702</v>
      </c>
      <c r="F104" s="57">
        <v>553.5</v>
      </c>
      <c r="G104" s="57">
        <v>3600</v>
      </c>
      <c r="H104" s="57">
        <v>3900</v>
      </c>
      <c r="I104" s="57">
        <v>0</v>
      </c>
      <c r="J104" s="6"/>
    </row>
    <row r="105" spans="1:10" ht="26.25" customHeight="1">
      <c r="A105" s="75"/>
      <c r="B105" s="68"/>
      <c r="C105" s="34" t="s">
        <v>3</v>
      </c>
      <c r="D105" s="57">
        <v>0</v>
      </c>
      <c r="E105" s="57">
        <v>0</v>
      </c>
      <c r="F105" s="57">
        <v>0</v>
      </c>
      <c r="G105" s="57">
        <v>0</v>
      </c>
      <c r="H105" s="57">
        <v>0</v>
      </c>
      <c r="I105" s="35">
        <v>0</v>
      </c>
      <c r="J105" s="6"/>
    </row>
    <row r="106" spans="1:10" ht="20.25" customHeight="1">
      <c r="A106" s="75"/>
      <c r="B106" s="68"/>
      <c r="C106" s="34" t="s">
        <v>12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35">
        <v>0</v>
      </c>
      <c r="J106" s="6"/>
    </row>
    <row r="107" spans="1:10" ht="18.75" customHeight="1">
      <c r="A107" s="62"/>
      <c r="B107" s="68"/>
      <c r="C107" s="34" t="s">
        <v>4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35">
        <v>0</v>
      </c>
      <c r="J107" s="6"/>
    </row>
    <row r="108" spans="1:10" ht="27" customHeight="1">
      <c r="A108" s="67" t="s">
        <v>64</v>
      </c>
      <c r="B108" s="68" t="s">
        <v>0</v>
      </c>
      <c r="C108" s="8" t="s">
        <v>1</v>
      </c>
      <c r="D108" s="57">
        <f>SUM(E108+F108+G108+H108+I108)</f>
        <v>18777.5</v>
      </c>
      <c r="E108" s="57">
        <f>E109</f>
        <v>9777.5</v>
      </c>
      <c r="F108" s="57">
        <f t="shared" ref="F108:I108" si="29">F109</f>
        <v>9000</v>
      </c>
      <c r="G108" s="57">
        <f t="shared" si="29"/>
        <v>0</v>
      </c>
      <c r="H108" s="57">
        <f t="shared" si="29"/>
        <v>0</v>
      </c>
      <c r="I108" s="57">
        <f t="shared" si="29"/>
        <v>0</v>
      </c>
      <c r="J108" s="6"/>
    </row>
    <row r="109" spans="1:10" ht="35.25" customHeight="1">
      <c r="A109" s="67"/>
      <c r="B109" s="68"/>
      <c r="C109" s="61" t="s">
        <v>17</v>
      </c>
      <c r="D109" s="66">
        <f t="shared" ref="D109" si="30">SUM(E109+F109+G109+H109+I109)</f>
        <v>18777.5</v>
      </c>
      <c r="E109" s="66">
        <v>9777.5</v>
      </c>
      <c r="F109" s="66">
        <v>9000</v>
      </c>
      <c r="G109" s="66">
        <v>0</v>
      </c>
      <c r="H109" s="66">
        <v>0</v>
      </c>
      <c r="I109" s="66">
        <v>0</v>
      </c>
      <c r="J109" s="6"/>
    </row>
    <row r="110" spans="1:10" ht="54" customHeight="1">
      <c r="A110" s="67"/>
      <c r="B110" s="68"/>
      <c r="C110" s="62"/>
      <c r="D110" s="66"/>
      <c r="E110" s="66"/>
      <c r="F110" s="66"/>
      <c r="G110" s="66"/>
      <c r="H110" s="66"/>
      <c r="I110" s="66"/>
      <c r="J110" s="6"/>
    </row>
    <row r="111" spans="1:10" ht="17.25" customHeight="1">
      <c r="A111" s="67" t="s">
        <v>65</v>
      </c>
      <c r="B111" s="68" t="s">
        <v>0</v>
      </c>
      <c r="C111" s="8" t="s">
        <v>1</v>
      </c>
      <c r="D111" s="57">
        <f>SUM(E111+F111+G111+H111+I111)</f>
        <v>4563</v>
      </c>
      <c r="E111" s="57">
        <f>E112</f>
        <v>1063</v>
      </c>
      <c r="F111" s="57">
        <f t="shared" ref="F111:I111" si="31">F112</f>
        <v>1500</v>
      </c>
      <c r="G111" s="57">
        <f t="shared" si="31"/>
        <v>1000</v>
      </c>
      <c r="H111" s="57">
        <f t="shared" si="31"/>
        <v>1000</v>
      </c>
      <c r="I111" s="57">
        <f t="shared" si="31"/>
        <v>0</v>
      </c>
      <c r="J111" s="6"/>
    </row>
    <row r="112" spans="1:10" ht="21.75" customHeight="1">
      <c r="A112" s="67"/>
      <c r="B112" s="68"/>
      <c r="C112" s="59" t="s">
        <v>84</v>
      </c>
      <c r="D112" s="63">
        <f t="shared" ref="D112" si="32">SUM(E112+F112+G112+H112+I112)</f>
        <v>4563</v>
      </c>
      <c r="E112" s="63">
        <v>1063</v>
      </c>
      <c r="F112" s="63">
        <v>1500</v>
      </c>
      <c r="G112" s="63">
        <v>1000</v>
      </c>
      <c r="H112" s="63">
        <v>1000</v>
      </c>
      <c r="I112" s="63">
        <v>0</v>
      </c>
      <c r="J112" s="6"/>
    </row>
    <row r="113" spans="1:10" ht="27.75" customHeight="1">
      <c r="A113" s="67"/>
      <c r="B113" s="68"/>
      <c r="C113" s="60"/>
      <c r="D113" s="63"/>
      <c r="E113" s="63"/>
      <c r="F113" s="63"/>
      <c r="G113" s="63"/>
      <c r="H113" s="63"/>
      <c r="I113" s="63"/>
      <c r="J113" s="6"/>
    </row>
    <row r="114" spans="1:10">
      <c r="A114" s="69" t="s">
        <v>13</v>
      </c>
      <c r="B114" s="68" t="s">
        <v>0</v>
      </c>
      <c r="C114" s="8" t="s">
        <v>1</v>
      </c>
      <c r="D114" s="57">
        <f>SUM(E114+F114+G114+H114+I114)</f>
        <v>9160</v>
      </c>
      <c r="E114" s="57">
        <f>E115</f>
        <v>9160</v>
      </c>
      <c r="F114" s="57">
        <f>F115</f>
        <v>0</v>
      </c>
      <c r="G114" s="57">
        <f t="shared" ref="G114:I114" si="33">G115</f>
        <v>0</v>
      </c>
      <c r="H114" s="57">
        <f t="shared" si="33"/>
        <v>0</v>
      </c>
      <c r="I114" s="57">
        <f t="shared" si="33"/>
        <v>0</v>
      </c>
      <c r="J114" s="6"/>
    </row>
    <row r="115" spans="1:10">
      <c r="A115" s="69"/>
      <c r="B115" s="68"/>
      <c r="C115" s="8" t="s">
        <v>2</v>
      </c>
      <c r="D115" s="57">
        <f>SUM(E115+F115+G115+H115+I115)</f>
        <v>9160</v>
      </c>
      <c r="E115" s="57">
        <v>9160</v>
      </c>
      <c r="F115" s="57">
        <v>0</v>
      </c>
      <c r="G115" s="57">
        <v>0</v>
      </c>
      <c r="H115" s="57">
        <v>0</v>
      </c>
      <c r="I115" s="57">
        <v>0</v>
      </c>
      <c r="J115" s="6"/>
    </row>
    <row r="116" spans="1:10">
      <c r="A116" s="69"/>
      <c r="B116" s="68"/>
      <c r="C116" s="8" t="s">
        <v>3</v>
      </c>
      <c r="D116" s="57"/>
      <c r="E116" s="57"/>
      <c r="F116" s="57"/>
      <c r="G116" s="57"/>
      <c r="H116" s="57"/>
      <c r="I116" s="57"/>
      <c r="J116" s="6"/>
    </row>
    <row r="117" spans="1:10">
      <c r="A117" s="69"/>
      <c r="B117" s="68"/>
      <c r="C117" s="8" t="s">
        <v>12</v>
      </c>
      <c r="D117" s="57"/>
      <c r="E117" s="57"/>
      <c r="F117" s="57"/>
      <c r="G117" s="57"/>
      <c r="H117" s="57"/>
      <c r="I117" s="57"/>
      <c r="J117" s="6"/>
    </row>
    <row r="118" spans="1:10" ht="26.4">
      <c r="A118" s="69"/>
      <c r="B118" s="68"/>
      <c r="C118" s="8" t="s">
        <v>4</v>
      </c>
      <c r="D118" s="57"/>
      <c r="E118" s="57"/>
      <c r="F118" s="57"/>
      <c r="G118" s="57"/>
      <c r="H118" s="57"/>
      <c r="I118" s="57"/>
      <c r="J118" s="6"/>
    </row>
    <row r="119" spans="1:10" ht="51" customHeight="1">
      <c r="A119" s="61" t="s">
        <v>51</v>
      </c>
      <c r="B119" s="68" t="s">
        <v>0</v>
      </c>
      <c r="C119" s="8" t="s">
        <v>14</v>
      </c>
      <c r="D119" s="57">
        <f>SUM(E119+F119+G119+H119+I119)</f>
        <v>32138.799999999999</v>
      </c>
      <c r="E119" s="57">
        <f>SUM(E120+E121)</f>
        <v>12038.8</v>
      </c>
      <c r="F119" s="57">
        <f t="shared" ref="F119:I119" si="34">SUM(F120+F121)</f>
        <v>7700</v>
      </c>
      <c r="G119" s="57">
        <f t="shared" si="34"/>
        <v>6200</v>
      </c>
      <c r="H119" s="57">
        <f t="shared" si="34"/>
        <v>6200</v>
      </c>
      <c r="I119" s="57">
        <f t="shared" si="34"/>
        <v>0</v>
      </c>
      <c r="J119" s="6"/>
    </row>
    <row r="120" spans="1:10" ht="26.4">
      <c r="A120" s="75"/>
      <c r="B120" s="68"/>
      <c r="C120" s="8" t="s">
        <v>15</v>
      </c>
      <c r="D120" s="15">
        <f t="shared" ref="D120" si="35">SUM(E120+F120+G120+H120+I120)</f>
        <v>9113.7999999999993</v>
      </c>
      <c r="E120" s="15">
        <f>E125</f>
        <v>4613.8</v>
      </c>
      <c r="F120" s="15">
        <v>2500</v>
      </c>
      <c r="G120" s="15">
        <v>1000</v>
      </c>
      <c r="H120" s="15">
        <v>1000</v>
      </c>
      <c r="I120" s="15">
        <v>0</v>
      </c>
      <c r="J120" s="6"/>
    </row>
    <row r="121" spans="1:10">
      <c r="A121" s="62"/>
      <c r="B121" s="68"/>
      <c r="C121" s="8" t="s">
        <v>11</v>
      </c>
      <c r="D121" s="15">
        <f>SUM(E121+F121+G121+H121+I121)</f>
        <v>23025</v>
      </c>
      <c r="E121" s="15">
        <f>SUM(E127+E129)</f>
        <v>7425</v>
      </c>
      <c r="F121" s="52">
        <f t="shared" ref="F121:I121" si="36">SUM(F127+F129)</f>
        <v>5200</v>
      </c>
      <c r="G121" s="52">
        <f t="shared" si="36"/>
        <v>5200</v>
      </c>
      <c r="H121" s="52">
        <f t="shared" si="36"/>
        <v>5200</v>
      </c>
      <c r="I121" s="52">
        <f t="shared" si="36"/>
        <v>0</v>
      </c>
      <c r="J121" s="6"/>
    </row>
    <row r="122" spans="1:10" ht="6.75" customHeight="1">
      <c r="A122" s="69" t="s">
        <v>16</v>
      </c>
      <c r="B122" s="69" t="s">
        <v>0</v>
      </c>
      <c r="C122" s="69" t="s">
        <v>14</v>
      </c>
      <c r="D122" s="66">
        <f>SUM(E122+F122+G122+H122+I122)</f>
        <v>17913.8</v>
      </c>
      <c r="E122" s="66">
        <f>SUM(E125+E127)</f>
        <v>6813.8</v>
      </c>
      <c r="F122" s="66">
        <f t="shared" ref="F122:I122" si="37">SUM(F125+F127)</f>
        <v>4700</v>
      </c>
      <c r="G122" s="66">
        <f t="shared" si="37"/>
        <v>3200</v>
      </c>
      <c r="H122" s="66">
        <f t="shared" si="37"/>
        <v>3200</v>
      </c>
      <c r="I122" s="66">
        <f t="shared" si="37"/>
        <v>0</v>
      </c>
      <c r="J122" s="6"/>
    </row>
    <row r="123" spans="1:10" ht="14.25" customHeight="1">
      <c r="A123" s="69"/>
      <c r="B123" s="69"/>
      <c r="C123" s="69"/>
      <c r="D123" s="66"/>
      <c r="E123" s="66"/>
      <c r="F123" s="66"/>
      <c r="G123" s="66"/>
      <c r="H123" s="66"/>
      <c r="I123" s="66"/>
      <c r="J123" s="6"/>
    </row>
    <row r="124" spans="1:10" ht="11.25" customHeight="1">
      <c r="A124" s="69"/>
      <c r="B124" s="69"/>
      <c r="C124" s="69"/>
      <c r="D124" s="66"/>
      <c r="E124" s="66"/>
      <c r="F124" s="66"/>
      <c r="G124" s="66"/>
      <c r="H124" s="66"/>
      <c r="I124" s="66"/>
      <c r="J124" s="6"/>
    </row>
    <row r="125" spans="1:10">
      <c r="A125" s="69"/>
      <c r="B125" s="69"/>
      <c r="C125" s="69" t="s">
        <v>17</v>
      </c>
      <c r="D125" s="66">
        <f>SUM(E125+F125+G125+H125+I125)</f>
        <v>9113.7999999999993</v>
      </c>
      <c r="E125" s="66">
        <v>4613.8</v>
      </c>
      <c r="F125" s="66">
        <v>2500</v>
      </c>
      <c r="G125" s="66">
        <v>1000</v>
      </c>
      <c r="H125" s="66">
        <v>1000</v>
      </c>
      <c r="I125" s="66">
        <v>0</v>
      </c>
      <c r="J125" s="6"/>
    </row>
    <row r="126" spans="1:10" ht="11.25" customHeight="1">
      <c r="A126" s="69"/>
      <c r="B126" s="69"/>
      <c r="C126" s="69"/>
      <c r="D126" s="66"/>
      <c r="E126" s="66"/>
      <c r="F126" s="66"/>
      <c r="G126" s="66"/>
      <c r="H126" s="66"/>
      <c r="I126" s="66"/>
      <c r="J126" s="6"/>
    </row>
    <row r="127" spans="1:10" ht="72" customHeight="1">
      <c r="A127" s="69"/>
      <c r="B127" s="69"/>
      <c r="C127" s="8" t="s">
        <v>6</v>
      </c>
      <c r="D127" s="15">
        <f>SUM(E127+F127+G127+H127+I127)</f>
        <v>8800</v>
      </c>
      <c r="E127" s="15">
        <v>2200</v>
      </c>
      <c r="F127" s="15">
        <v>2200</v>
      </c>
      <c r="G127" s="15">
        <v>2200</v>
      </c>
      <c r="H127" s="15">
        <v>2200</v>
      </c>
      <c r="I127" s="15">
        <v>0</v>
      </c>
      <c r="J127" s="6"/>
    </row>
    <row r="128" spans="1:10">
      <c r="A128" s="69" t="s">
        <v>18</v>
      </c>
      <c r="B128" s="69"/>
      <c r="C128" s="8" t="s">
        <v>14</v>
      </c>
      <c r="D128" s="15">
        <f>SUM(E128+F128+G128+H128+I128)</f>
        <v>14225</v>
      </c>
      <c r="E128" s="15">
        <f>E129</f>
        <v>5225</v>
      </c>
      <c r="F128" s="15">
        <f t="shared" ref="F128:I128" si="38">F129</f>
        <v>3000</v>
      </c>
      <c r="G128" s="15">
        <f t="shared" si="38"/>
        <v>3000</v>
      </c>
      <c r="H128" s="15">
        <v>3000</v>
      </c>
      <c r="I128" s="15">
        <f t="shared" si="38"/>
        <v>0</v>
      </c>
      <c r="J128" s="6"/>
    </row>
    <row r="129" spans="1:10" ht="9.75" customHeight="1">
      <c r="A129" s="69"/>
      <c r="B129" s="69"/>
      <c r="C129" s="69" t="s">
        <v>6</v>
      </c>
      <c r="D129" s="66">
        <f t="shared" ref="D129" si="39">SUM(E129+F129+G129+H129+I129)</f>
        <v>14225</v>
      </c>
      <c r="E129" s="66">
        <v>5225</v>
      </c>
      <c r="F129" s="66">
        <v>3000</v>
      </c>
      <c r="G129" s="66">
        <v>3000</v>
      </c>
      <c r="H129" s="66">
        <v>3000</v>
      </c>
      <c r="I129" s="66">
        <v>0</v>
      </c>
      <c r="J129" s="6"/>
    </row>
    <row r="130" spans="1:10" ht="12" customHeight="1">
      <c r="A130" s="69"/>
      <c r="B130" s="69"/>
      <c r="C130" s="69"/>
      <c r="D130" s="66"/>
      <c r="E130" s="66"/>
      <c r="F130" s="66"/>
      <c r="G130" s="66"/>
      <c r="H130" s="66"/>
      <c r="I130" s="66"/>
      <c r="J130" s="6"/>
    </row>
    <row r="131" spans="1:10">
      <c r="A131" s="69" t="s">
        <v>19</v>
      </c>
      <c r="B131" s="68" t="s">
        <v>0</v>
      </c>
      <c r="C131" s="69" t="s">
        <v>1</v>
      </c>
      <c r="D131" s="66">
        <f>SUM(E131+F131+G131+H131+I131)</f>
        <v>0</v>
      </c>
      <c r="E131" s="66">
        <f>E134</f>
        <v>0</v>
      </c>
      <c r="F131" s="66">
        <f t="shared" ref="F131:I131" si="40">F134</f>
        <v>0</v>
      </c>
      <c r="G131" s="66">
        <f t="shared" si="40"/>
        <v>0</v>
      </c>
      <c r="H131" s="66">
        <f t="shared" si="40"/>
        <v>0</v>
      </c>
      <c r="I131" s="66">
        <f t="shared" si="40"/>
        <v>0</v>
      </c>
      <c r="J131" s="6"/>
    </row>
    <row r="132" spans="1:10">
      <c r="A132" s="69"/>
      <c r="B132" s="68"/>
      <c r="C132" s="69"/>
      <c r="D132" s="66"/>
      <c r="E132" s="66"/>
      <c r="F132" s="66"/>
      <c r="G132" s="66"/>
      <c r="H132" s="66"/>
      <c r="I132" s="66"/>
      <c r="J132" s="6"/>
    </row>
    <row r="133" spans="1:10">
      <c r="A133" s="69"/>
      <c r="B133" s="68"/>
      <c r="C133" s="69"/>
      <c r="D133" s="66"/>
      <c r="E133" s="66"/>
      <c r="F133" s="66"/>
      <c r="G133" s="66"/>
      <c r="H133" s="66"/>
      <c r="I133" s="66"/>
      <c r="J133" s="6"/>
    </row>
    <row r="134" spans="1:10" ht="26.4">
      <c r="A134" s="69"/>
      <c r="B134" s="68"/>
      <c r="C134" s="8" t="s">
        <v>20</v>
      </c>
      <c r="D134" s="57">
        <f>SUM(E134+F134+G134+H134+I134)</f>
        <v>0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6"/>
    </row>
    <row r="135" spans="1:10" ht="26.4">
      <c r="A135" s="69"/>
      <c r="B135" s="68"/>
      <c r="C135" s="8" t="s">
        <v>7</v>
      </c>
      <c r="D135" s="57"/>
      <c r="E135" s="57"/>
      <c r="F135" s="57"/>
      <c r="G135" s="57"/>
      <c r="H135" s="57"/>
      <c r="I135" s="57"/>
      <c r="J135" s="6"/>
    </row>
    <row r="136" spans="1:10" ht="48.75" customHeight="1">
      <c r="A136" s="69"/>
      <c r="B136" s="68"/>
      <c r="C136" s="8" t="s">
        <v>21</v>
      </c>
      <c r="D136" s="57"/>
      <c r="E136" s="57"/>
      <c r="F136" s="57"/>
      <c r="G136" s="57"/>
      <c r="H136" s="57"/>
      <c r="I136" s="57"/>
      <c r="J136" s="6"/>
    </row>
    <row r="137" spans="1:10" ht="26.4">
      <c r="A137" s="69"/>
      <c r="B137" s="68"/>
      <c r="C137" s="8" t="s">
        <v>9</v>
      </c>
      <c r="D137" s="57"/>
      <c r="E137" s="57"/>
      <c r="F137" s="57"/>
      <c r="G137" s="57"/>
      <c r="H137" s="57"/>
      <c r="I137" s="57"/>
      <c r="J137" s="6"/>
    </row>
    <row r="138" spans="1:10" ht="25.5" customHeight="1">
      <c r="A138" s="61" t="s">
        <v>61</v>
      </c>
      <c r="B138" s="68" t="s">
        <v>0</v>
      </c>
      <c r="C138" s="69" t="s">
        <v>14</v>
      </c>
      <c r="D138" s="63">
        <f>SUM(E138+F138+G138+H138+I138)</f>
        <v>5111.5</v>
      </c>
      <c r="E138" s="63">
        <f>SUM(E141+E142+E143)</f>
        <v>2611.5</v>
      </c>
      <c r="F138" s="63">
        <f t="shared" ref="F138:I138" si="41">SUM(F141+F142+F143)</f>
        <v>1100</v>
      </c>
      <c r="G138" s="63">
        <f t="shared" si="41"/>
        <v>700</v>
      </c>
      <c r="H138" s="63">
        <f t="shared" si="41"/>
        <v>700</v>
      </c>
      <c r="I138" s="63">
        <f t="shared" si="41"/>
        <v>0</v>
      </c>
      <c r="J138" s="6"/>
    </row>
    <row r="139" spans="1:10">
      <c r="A139" s="75"/>
      <c r="B139" s="68"/>
      <c r="C139" s="69"/>
      <c r="D139" s="63"/>
      <c r="E139" s="63"/>
      <c r="F139" s="63"/>
      <c r="G139" s="63"/>
      <c r="H139" s="63"/>
      <c r="I139" s="63"/>
      <c r="J139" s="6"/>
    </row>
    <row r="140" spans="1:10">
      <c r="A140" s="75"/>
      <c r="B140" s="68"/>
      <c r="C140" s="69"/>
      <c r="D140" s="63"/>
      <c r="E140" s="63"/>
      <c r="F140" s="63"/>
      <c r="G140" s="63"/>
      <c r="H140" s="63"/>
      <c r="I140" s="63"/>
      <c r="J140" s="6"/>
    </row>
    <row r="141" spans="1:10">
      <c r="A141" s="75"/>
      <c r="B141" s="68"/>
      <c r="C141" s="8" t="s">
        <v>11</v>
      </c>
      <c r="D141" s="57">
        <f>SUM(E141+F141+G141+H141+I141)</f>
        <v>2775</v>
      </c>
      <c r="E141" s="57">
        <v>975</v>
      </c>
      <c r="F141" s="57">
        <v>600</v>
      </c>
      <c r="G141" s="57">
        <v>600</v>
      </c>
      <c r="H141" s="57">
        <v>600</v>
      </c>
      <c r="I141" s="57">
        <v>0</v>
      </c>
      <c r="J141" s="6"/>
    </row>
    <row r="142" spans="1:10" ht="32.4" customHeight="1">
      <c r="A142" s="62"/>
      <c r="B142" s="68"/>
      <c r="C142" s="8" t="s">
        <v>17</v>
      </c>
      <c r="D142" s="57">
        <f>SUM(E142+F142+G142+H142+I142)</f>
        <v>1736.5</v>
      </c>
      <c r="E142" s="57">
        <v>1036.5</v>
      </c>
      <c r="F142" s="57">
        <v>500</v>
      </c>
      <c r="G142" s="57">
        <v>100</v>
      </c>
      <c r="H142" s="57">
        <v>100</v>
      </c>
      <c r="I142" s="57">
        <v>0</v>
      </c>
      <c r="J142" s="6"/>
    </row>
    <row r="143" spans="1:10" ht="15" customHeight="1">
      <c r="A143" s="69" t="s">
        <v>63</v>
      </c>
      <c r="B143" s="68"/>
      <c r="C143" s="33" t="s">
        <v>14</v>
      </c>
      <c r="D143" s="57">
        <v>600</v>
      </c>
      <c r="E143" s="57">
        <v>600</v>
      </c>
      <c r="F143" s="57">
        <v>0</v>
      </c>
      <c r="G143" s="57">
        <v>0</v>
      </c>
      <c r="H143" s="57">
        <v>0</v>
      </c>
      <c r="I143" s="57">
        <v>0</v>
      </c>
      <c r="J143" s="6"/>
    </row>
    <row r="144" spans="1:10">
      <c r="A144" s="69"/>
      <c r="B144" s="68"/>
      <c r="C144" s="69" t="s">
        <v>11</v>
      </c>
      <c r="D144" s="63"/>
      <c r="E144" s="63"/>
      <c r="F144" s="63"/>
      <c r="G144" s="63"/>
      <c r="H144" s="63"/>
      <c r="I144" s="63"/>
      <c r="J144" s="6"/>
    </row>
    <row r="145" spans="1:10">
      <c r="A145" s="69"/>
      <c r="B145" s="68"/>
      <c r="C145" s="69"/>
      <c r="D145" s="63"/>
      <c r="E145" s="63"/>
      <c r="F145" s="63"/>
      <c r="G145" s="63"/>
      <c r="H145" s="63"/>
      <c r="I145" s="63"/>
      <c r="J145" s="6"/>
    </row>
    <row r="146" spans="1:10" ht="15" customHeight="1">
      <c r="A146" s="69"/>
      <c r="B146" s="68"/>
      <c r="C146" s="69" t="s">
        <v>17</v>
      </c>
      <c r="D146" s="63">
        <v>600</v>
      </c>
      <c r="E146" s="63">
        <v>600</v>
      </c>
      <c r="F146" s="63">
        <v>0</v>
      </c>
      <c r="G146" s="63">
        <v>0</v>
      </c>
      <c r="H146" s="63">
        <v>0</v>
      </c>
      <c r="I146" s="63">
        <v>0</v>
      </c>
      <c r="J146" s="6"/>
    </row>
    <row r="147" spans="1:10">
      <c r="A147" s="69"/>
      <c r="B147" s="68"/>
      <c r="C147" s="69"/>
      <c r="D147" s="63"/>
      <c r="E147" s="63"/>
      <c r="F147" s="63"/>
      <c r="G147" s="63"/>
      <c r="H147" s="63"/>
      <c r="I147" s="63"/>
      <c r="J147" s="6"/>
    </row>
    <row r="148" spans="1:10">
      <c r="A148" s="59" t="s">
        <v>22</v>
      </c>
      <c r="B148" s="68"/>
      <c r="C148" s="69" t="s">
        <v>14</v>
      </c>
      <c r="D148" s="63">
        <f>SUM(E148+F148+G148+H148+I148)</f>
        <v>646</v>
      </c>
      <c r="E148" s="63">
        <f>SUM(E151+E153)</f>
        <v>146</v>
      </c>
      <c r="F148" s="63">
        <f t="shared" ref="F148:I148" si="42">SUM(F151+F153)</f>
        <v>300</v>
      </c>
      <c r="G148" s="63">
        <f t="shared" si="42"/>
        <v>100</v>
      </c>
      <c r="H148" s="63">
        <f t="shared" si="42"/>
        <v>100</v>
      </c>
      <c r="I148" s="63">
        <f t="shared" si="42"/>
        <v>0</v>
      </c>
      <c r="J148" s="6"/>
    </row>
    <row r="149" spans="1:10">
      <c r="A149" s="83"/>
      <c r="B149" s="68"/>
      <c r="C149" s="69"/>
      <c r="D149" s="63"/>
      <c r="E149" s="63"/>
      <c r="F149" s="63"/>
      <c r="G149" s="63"/>
      <c r="H149" s="63"/>
      <c r="I149" s="63"/>
      <c r="J149" s="6"/>
    </row>
    <row r="150" spans="1:10">
      <c r="A150" s="83"/>
      <c r="B150" s="68"/>
      <c r="C150" s="69"/>
      <c r="D150" s="63"/>
      <c r="E150" s="63"/>
      <c r="F150" s="63"/>
      <c r="G150" s="63"/>
      <c r="H150" s="63"/>
      <c r="I150" s="63"/>
      <c r="J150" s="6"/>
    </row>
    <row r="151" spans="1:10">
      <c r="A151" s="83"/>
      <c r="B151" s="68"/>
      <c r="C151" s="69" t="s">
        <v>6</v>
      </c>
      <c r="D151" s="66">
        <f>SUM(E151+F151)</f>
        <v>25</v>
      </c>
      <c r="E151" s="66">
        <v>25</v>
      </c>
      <c r="F151" s="66">
        <v>0</v>
      </c>
      <c r="G151" s="66">
        <v>0</v>
      </c>
      <c r="H151" s="66">
        <v>0</v>
      </c>
      <c r="I151" s="66">
        <v>0</v>
      </c>
      <c r="J151" s="6"/>
    </row>
    <row r="152" spans="1:10">
      <c r="A152" s="83"/>
      <c r="B152" s="68"/>
      <c r="C152" s="69"/>
      <c r="D152" s="66"/>
      <c r="E152" s="66"/>
      <c r="F152" s="66"/>
      <c r="G152" s="66"/>
      <c r="H152" s="66"/>
      <c r="I152" s="66"/>
      <c r="J152" s="6"/>
    </row>
    <row r="153" spans="1:10" ht="16.5" customHeight="1">
      <c r="A153" s="83"/>
      <c r="B153" s="68"/>
      <c r="C153" s="61" t="s">
        <v>28</v>
      </c>
      <c r="D153" s="76">
        <f>SUM(E153+F153+G153+H153+I153)</f>
        <v>621</v>
      </c>
      <c r="E153" s="76">
        <v>121</v>
      </c>
      <c r="F153" s="76">
        <v>300</v>
      </c>
      <c r="G153" s="76">
        <v>100</v>
      </c>
      <c r="H153" s="76">
        <v>100</v>
      </c>
      <c r="I153" s="76">
        <v>0</v>
      </c>
      <c r="J153" s="6"/>
    </row>
    <row r="154" spans="1:10">
      <c r="A154" s="84"/>
      <c r="B154" s="68"/>
      <c r="C154" s="62"/>
      <c r="D154" s="77"/>
      <c r="E154" s="77"/>
      <c r="F154" s="77"/>
      <c r="G154" s="77"/>
      <c r="H154" s="77"/>
      <c r="I154" s="77"/>
      <c r="J154" s="6"/>
    </row>
    <row r="155" spans="1:10" ht="20.25" customHeight="1">
      <c r="A155" s="61" t="s">
        <v>62</v>
      </c>
      <c r="B155" s="68" t="s">
        <v>0</v>
      </c>
      <c r="C155" s="69" t="s">
        <v>14</v>
      </c>
      <c r="D155" s="66"/>
      <c r="E155" s="66"/>
      <c r="F155" s="66"/>
      <c r="G155" s="66"/>
      <c r="H155" s="66"/>
      <c r="I155" s="66"/>
      <c r="J155" s="6"/>
    </row>
    <row r="156" spans="1:10" ht="12" customHeight="1">
      <c r="A156" s="75"/>
      <c r="B156" s="68"/>
      <c r="C156" s="69"/>
      <c r="D156" s="66"/>
      <c r="E156" s="66"/>
      <c r="F156" s="66"/>
      <c r="G156" s="66"/>
      <c r="H156" s="66"/>
      <c r="I156" s="66"/>
      <c r="J156" s="6"/>
    </row>
    <row r="157" spans="1:10" ht="13.5" customHeight="1">
      <c r="A157" s="75"/>
      <c r="B157" s="68"/>
      <c r="C157" s="69" t="s">
        <v>11</v>
      </c>
      <c r="D157" s="66"/>
      <c r="E157" s="66"/>
      <c r="F157" s="66"/>
      <c r="G157" s="66"/>
      <c r="H157" s="66"/>
      <c r="I157" s="66"/>
      <c r="J157" s="6"/>
    </row>
    <row r="158" spans="1:10">
      <c r="A158" s="75"/>
      <c r="B158" s="68"/>
      <c r="C158" s="69"/>
      <c r="D158" s="66"/>
      <c r="E158" s="66"/>
      <c r="F158" s="66"/>
      <c r="G158" s="66"/>
      <c r="H158" s="66"/>
      <c r="I158" s="66"/>
      <c r="J158" s="6"/>
    </row>
    <row r="159" spans="1:10">
      <c r="A159" s="75"/>
      <c r="B159" s="68"/>
      <c r="C159" s="69" t="s">
        <v>17</v>
      </c>
      <c r="D159" s="66"/>
      <c r="E159" s="66"/>
      <c r="F159" s="66"/>
      <c r="G159" s="66"/>
      <c r="H159" s="66"/>
      <c r="I159" s="66"/>
      <c r="J159" s="6"/>
    </row>
    <row r="160" spans="1:10">
      <c r="A160" s="62"/>
      <c r="B160" s="68"/>
      <c r="C160" s="69"/>
      <c r="D160" s="66"/>
      <c r="E160" s="66"/>
      <c r="F160" s="66"/>
      <c r="G160" s="66"/>
      <c r="H160" s="66"/>
      <c r="I160" s="66"/>
      <c r="J160" s="6"/>
    </row>
    <row r="161" spans="1:10">
      <c r="A161" s="69" t="s">
        <v>23</v>
      </c>
      <c r="B161" s="68"/>
      <c r="C161" s="69" t="s">
        <v>14</v>
      </c>
      <c r="D161" s="66"/>
      <c r="E161" s="66"/>
      <c r="F161" s="66"/>
      <c r="G161" s="66"/>
      <c r="H161" s="66"/>
      <c r="I161" s="66"/>
      <c r="J161" s="6"/>
    </row>
    <row r="162" spans="1:10">
      <c r="A162" s="69"/>
      <c r="B162" s="68"/>
      <c r="C162" s="69"/>
      <c r="D162" s="66"/>
      <c r="E162" s="66"/>
      <c r="F162" s="66"/>
      <c r="G162" s="66"/>
      <c r="H162" s="66"/>
      <c r="I162" s="66"/>
      <c r="J162" s="6"/>
    </row>
    <row r="163" spans="1:10">
      <c r="A163" s="69"/>
      <c r="B163" s="68"/>
      <c r="C163" s="8" t="s">
        <v>2</v>
      </c>
      <c r="D163" s="66"/>
      <c r="E163" s="66"/>
      <c r="F163" s="66"/>
      <c r="G163" s="66"/>
      <c r="H163" s="66"/>
      <c r="I163" s="66"/>
      <c r="J163" s="6"/>
    </row>
    <row r="164" spans="1:10">
      <c r="A164" s="69"/>
      <c r="B164" s="68"/>
      <c r="C164" s="8" t="s">
        <v>24</v>
      </c>
      <c r="D164" s="66"/>
      <c r="E164" s="66"/>
      <c r="F164" s="66"/>
      <c r="G164" s="66"/>
      <c r="H164" s="66"/>
      <c r="I164" s="66"/>
      <c r="J164" s="6"/>
    </row>
    <row r="165" spans="1:10">
      <c r="A165" s="69"/>
      <c r="B165" s="68"/>
      <c r="C165" s="8"/>
      <c r="D165" s="66"/>
      <c r="E165" s="66"/>
      <c r="F165" s="66"/>
      <c r="G165" s="66"/>
      <c r="H165" s="66"/>
      <c r="I165" s="66"/>
      <c r="J165" s="6"/>
    </row>
    <row r="166" spans="1:10" ht="52.8">
      <c r="A166" s="69"/>
      <c r="B166" s="68"/>
      <c r="C166" s="8" t="s">
        <v>25</v>
      </c>
      <c r="D166" s="15"/>
      <c r="E166" s="15"/>
      <c r="F166" s="15"/>
      <c r="G166" s="15"/>
      <c r="H166" s="15"/>
      <c r="I166" s="15"/>
      <c r="J166" s="6"/>
    </row>
    <row r="167" spans="1:10" ht="15" customHeight="1">
      <c r="A167" s="68" t="s">
        <v>26</v>
      </c>
      <c r="B167" s="68"/>
      <c r="C167" s="8" t="s">
        <v>14</v>
      </c>
      <c r="D167" s="57">
        <f>D168+D170</f>
        <v>1200</v>
      </c>
      <c r="E167" s="57">
        <f t="shared" ref="E167:I167" si="43">E168+E170</f>
        <v>0</v>
      </c>
      <c r="F167" s="57">
        <f t="shared" si="43"/>
        <v>1200</v>
      </c>
      <c r="G167" s="57">
        <f t="shared" si="43"/>
        <v>0</v>
      </c>
      <c r="H167" s="57">
        <f t="shared" si="43"/>
        <v>0</v>
      </c>
      <c r="I167" s="57">
        <f t="shared" si="43"/>
        <v>0</v>
      </c>
      <c r="J167" s="6"/>
    </row>
    <row r="168" spans="1:10">
      <c r="A168" s="68"/>
      <c r="B168" s="68"/>
      <c r="C168" s="69" t="s">
        <v>17</v>
      </c>
      <c r="D168" s="63">
        <f>E168+F168+G168+H168+I168</f>
        <v>600</v>
      </c>
      <c r="E168" s="63">
        <v>0</v>
      </c>
      <c r="F168" s="63">
        <v>600</v>
      </c>
      <c r="G168" s="63">
        <v>0</v>
      </c>
      <c r="H168" s="63">
        <v>0</v>
      </c>
      <c r="I168" s="63">
        <v>0</v>
      </c>
      <c r="J168" s="6"/>
    </row>
    <row r="169" spans="1:10">
      <c r="A169" s="68"/>
      <c r="B169" s="68"/>
      <c r="C169" s="69"/>
      <c r="D169" s="63"/>
      <c r="E169" s="63"/>
      <c r="F169" s="63"/>
      <c r="G169" s="63"/>
      <c r="H169" s="63"/>
      <c r="I169" s="63"/>
      <c r="J169" s="6"/>
    </row>
    <row r="170" spans="1:10">
      <c r="A170" s="68"/>
      <c r="B170" s="68"/>
      <c r="C170" s="69" t="s">
        <v>11</v>
      </c>
      <c r="D170" s="63">
        <f>E170+F170+G170+H170+I170</f>
        <v>600</v>
      </c>
      <c r="E170" s="63">
        <v>0</v>
      </c>
      <c r="F170" s="63">
        <v>600</v>
      </c>
      <c r="G170" s="63">
        <v>0</v>
      </c>
      <c r="H170" s="63">
        <v>0</v>
      </c>
      <c r="I170" s="63">
        <v>0</v>
      </c>
      <c r="J170" s="6"/>
    </row>
    <row r="171" spans="1:10">
      <c r="A171" s="68"/>
      <c r="B171" s="68"/>
      <c r="C171" s="69"/>
      <c r="D171" s="63"/>
      <c r="E171" s="63"/>
      <c r="F171" s="63"/>
      <c r="G171" s="63"/>
      <c r="H171" s="63"/>
      <c r="I171" s="63"/>
      <c r="J171" s="6"/>
    </row>
    <row r="172" spans="1:10">
      <c r="A172" s="69" t="s">
        <v>80</v>
      </c>
      <c r="B172" s="68"/>
      <c r="C172" s="8" t="s">
        <v>14</v>
      </c>
      <c r="D172" s="57">
        <f>SUM(D173:D175)</f>
        <v>110</v>
      </c>
      <c r="E172" s="57">
        <f t="shared" ref="E172:I172" si="44">SUM(E173:E175)</f>
        <v>110</v>
      </c>
      <c r="F172" s="57">
        <f t="shared" si="44"/>
        <v>0</v>
      </c>
      <c r="G172" s="57">
        <f t="shared" si="44"/>
        <v>0</v>
      </c>
      <c r="H172" s="57">
        <f t="shared" si="44"/>
        <v>0</v>
      </c>
      <c r="I172" s="57">
        <f t="shared" si="44"/>
        <v>0</v>
      </c>
      <c r="J172" s="6"/>
    </row>
    <row r="173" spans="1:10">
      <c r="A173" s="69"/>
      <c r="B173" s="68"/>
      <c r="C173" s="69" t="s">
        <v>17</v>
      </c>
      <c r="D173" s="63">
        <f>E173</f>
        <v>60</v>
      </c>
      <c r="E173" s="63">
        <v>60</v>
      </c>
      <c r="F173" s="78">
        <v>0</v>
      </c>
      <c r="G173" s="78">
        <v>0</v>
      </c>
      <c r="H173" s="78">
        <v>0</v>
      </c>
      <c r="I173" s="78">
        <v>0</v>
      </c>
      <c r="J173" s="6"/>
    </row>
    <row r="174" spans="1:10">
      <c r="A174" s="69"/>
      <c r="B174" s="68"/>
      <c r="C174" s="69"/>
      <c r="D174" s="63"/>
      <c r="E174" s="63"/>
      <c r="F174" s="79"/>
      <c r="G174" s="79"/>
      <c r="H174" s="79"/>
      <c r="I174" s="79"/>
      <c r="J174" s="6"/>
    </row>
    <row r="175" spans="1:10">
      <c r="A175" s="69"/>
      <c r="B175" s="68"/>
      <c r="C175" s="8" t="s">
        <v>11</v>
      </c>
      <c r="D175" s="57">
        <v>50</v>
      </c>
      <c r="E175" s="57">
        <v>50</v>
      </c>
      <c r="F175" s="57">
        <v>0</v>
      </c>
      <c r="G175" s="57">
        <v>0</v>
      </c>
      <c r="H175" s="57">
        <v>0</v>
      </c>
      <c r="I175" s="57">
        <v>0</v>
      </c>
      <c r="J175" s="6"/>
    </row>
    <row r="176" spans="1:10" ht="28.5" customHeight="1">
      <c r="A176" s="69" t="s">
        <v>27</v>
      </c>
      <c r="B176" s="68" t="s">
        <v>0</v>
      </c>
      <c r="C176" s="8" t="s">
        <v>14</v>
      </c>
      <c r="D176" s="57">
        <f>D178</f>
        <v>3640</v>
      </c>
      <c r="E176" s="57">
        <f t="shared" ref="E176:I176" si="45">E178</f>
        <v>640</v>
      </c>
      <c r="F176" s="57">
        <f t="shared" si="45"/>
        <v>1000</v>
      </c>
      <c r="G176" s="57">
        <f t="shared" si="45"/>
        <v>1000</v>
      </c>
      <c r="H176" s="57">
        <f t="shared" si="45"/>
        <v>1000</v>
      </c>
      <c r="I176" s="57">
        <f t="shared" si="45"/>
        <v>0</v>
      </c>
      <c r="J176" s="6"/>
    </row>
    <row r="177" spans="1:10" ht="26.4">
      <c r="A177" s="69"/>
      <c r="B177" s="68"/>
      <c r="C177" s="8" t="s">
        <v>28</v>
      </c>
      <c r="D177" s="57"/>
      <c r="E177" s="57"/>
      <c r="F177" s="57"/>
      <c r="G177" s="57"/>
      <c r="H177" s="57"/>
      <c r="I177" s="57"/>
      <c r="J177" s="6"/>
    </row>
    <row r="178" spans="1:10">
      <c r="A178" s="69"/>
      <c r="B178" s="68"/>
      <c r="C178" s="8" t="s">
        <v>6</v>
      </c>
      <c r="D178" s="57">
        <f>SUM(E178+F178+G178+H178+I178)</f>
        <v>3640</v>
      </c>
      <c r="E178" s="57">
        <f>E181+E184</f>
        <v>640</v>
      </c>
      <c r="F178" s="57">
        <v>1000</v>
      </c>
      <c r="G178" s="57">
        <v>1000</v>
      </c>
      <c r="H178" s="57">
        <v>1000</v>
      </c>
      <c r="I178" s="57">
        <v>0</v>
      </c>
      <c r="J178" s="6"/>
    </row>
    <row r="179" spans="1:10" ht="25.5" customHeight="1">
      <c r="A179" s="80" t="s">
        <v>73</v>
      </c>
      <c r="B179" s="68" t="s">
        <v>0</v>
      </c>
      <c r="C179" s="36" t="s">
        <v>14</v>
      </c>
      <c r="D179" s="57">
        <v>3254.4</v>
      </c>
      <c r="E179" s="57">
        <f>E181</f>
        <v>254.4</v>
      </c>
      <c r="F179" s="57">
        <v>1000</v>
      </c>
      <c r="G179" s="57">
        <v>1000</v>
      </c>
      <c r="H179" s="57">
        <v>1000</v>
      </c>
      <c r="I179" s="57">
        <v>0</v>
      </c>
      <c r="J179" s="6"/>
    </row>
    <row r="180" spans="1:10" ht="26.4">
      <c r="A180" s="82"/>
      <c r="B180" s="68"/>
      <c r="C180" s="36" t="s">
        <v>28</v>
      </c>
      <c r="D180" s="57"/>
      <c r="E180" s="57"/>
      <c r="F180" s="57"/>
      <c r="G180" s="57"/>
      <c r="H180" s="57"/>
      <c r="I180" s="57"/>
      <c r="J180" s="6"/>
    </row>
    <row r="181" spans="1:10">
      <c r="A181" s="81"/>
      <c r="B181" s="68"/>
      <c r="C181" s="36" t="s">
        <v>6</v>
      </c>
      <c r="D181" s="57">
        <v>3254.4</v>
      </c>
      <c r="E181" s="57">
        <v>254.4</v>
      </c>
      <c r="F181" s="57">
        <v>1000</v>
      </c>
      <c r="G181" s="57">
        <v>1000</v>
      </c>
      <c r="H181" s="57">
        <v>1000</v>
      </c>
      <c r="I181" s="57">
        <v>0</v>
      </c>
      <c r="J181" s="6"/>
    </row>
    <row r="182" spans="1:10" ht="38.25" customHeight="1">
      <c r="A182" s="61" t="s">
        <v>74</v>
      </c>
      <c r="B182" s="68" t="s">
        <v>0</v>
      </c>
      <c r="C182" s="36" t="s">
        <v>14</v>
      </c>
      <c r="D182" s="57">
        <f>D184</f>
        <v>385.6</v>
      </c>
      <c r="E182" s="57">
        <f>E184</f>
        <v>385.6</v>
      </c>
      <c r="F182" s="57">
        <v>0</v>
      </c>
      <c r="G182" s="57">
        <v>0</v>
      </c>
      <c r="H182" s="57">
        <v>0</v>
      </c>
      <c r="I182" s="57">
        <v>0</v>
      </c>
      <c r="J182" s="6"/>
    </row>
    <row r="183" spans="1:10" ht="26.4">
      <c r="A183" s="75"/>
      <c r="B183" s="68"/>
      <c r="C183" s="36" t="s">
        <v>28</v>
      </c>
      <c r="D183" s="57"/>
      <c r="E183" s="57"/>
      <c r="F183" s="57"/>
      <c r="G183" s="57"/>
      <c r="H183" s="57"/>
      <c r="I183" s="57"/>
      <c r="J183" s="6"/>
    </row>
    <row r="184" spans="1:10">
      <c r="A184" s="62"/>
      <c r="B184" s="68"/>
      <c r="C184" s="36" t="s">
        <v>6</v>
      </c>
      <c r="D184" s="57">
        <f>SUM(E184+F184+G184+H184+I184)</f>
        <v>385.6</v>
      </c>
      <c r="E184" s="57">
        <v>385.6</v>
      </c>
      <c r="F184" s="57">
        <v>0</v>
      </c>
      <c r="G184" s="57">
        <v>0</v>
      </c>
      <c r="H184" s="57">
        <v>0</v>
      </c>
      <c r="I184" s="57">
        <v>0</v>
      </c>
      <c r="J184" s="6"/>
    </row>
    <row r="185" spans="1:10">
      <c r="A185" s="69" t="s">
        <v>29</v>
      </c>
      <c r="B185" s="68" t="s">
        <v>0</v>
      </c>
      <c r="C185" s="8" t="s">
        <v>14</v>
      </c>
      <c r="D185" s="57">
        <f>SUM(E185+F185+G185+H185+I185)</f>
        <v>1796</v>
      </c>
      <c r="E185" s="57">
        <f>SUM(E186+E187)</f>
        <v>1346</v>
      </c>
      <c r="F185" s="57">
        <f t="shared" ref="F185:I185" si="46">SUM(F186+F187)</f>
        <v>450</v>
      </c>
      <c r="G185" s="57">
        <f t="shared" si="46"/>
        <v>0</v>
      </c>
      <c r="H185" s="57">
        <f t="shared" si="46"/>
        <v>0</v>
      </c>
      <c r="I185" s="57">
        <f t="shared" si="46"/>
        <v>0</v>
      </c>
      <c r="J185" s="6"/>
    </row>
    <row r="186" spans="1:10" ht="26.4">
      <c r="A186" s="69"/>
      <c r="B186" s="68"/>
      <c r="C186" s="8" t="s">
        <v>30</v>
      </c>
      <c r="D186" s="57">
        <f>E186+F186+G186+H186+I186</f>
        <v>900</v>
      </c>
      <c r="E186" s="57">
        <v>450</v>
      </c>
      <c r="F186" s="57">
        <v>450</v>
      </c>
      <c r="G186" s="57">
        <v>0</v>
      </c>
      <c r="H186" s="57">
        <v>0</v>
      </c>
      <c r="I186" s="57">
        <v>0</v>
      </c>
      <c r="J186" s="6"/>
    </row>
    <row r="187" spans="1:10" ht="24.75" customHeight="1">
      <c r="A187" s="69"/>
      <c r="B187" s="68"/>
      <c r="C187" s="8" t="s">
        <v>6</v>
      </c>
      <c r="D187" s="57">
        <f>E187+F187+G187+H187+I187</f>
        <v>896</v>
      </c>
      <c r="E187" s="57">
        <v>896</v>
      </c>
      <c r="F187" s="57">
        <v>0</v>
      </c>
      <c r="G187" s="57">
        <v>0</v>
      </c>
      <c r="H187" s="57">
        <v>0</v>
      </c>
      <c r="I187" s="57">
        <v>0</v>
      </c>
      <c r="J187" s="6"/>
    </row>
    <row r="188" spans="1:10" ht="34.5" customHeight="1">
      <c r="A188" s="61" t="s">
        <v>68</v>
      </c>
      <c r="B188" s="80" t="s">
        <v>0</v>
      </c>
      <c r="C188" s="19" t="s">
        <v>14</v>
      </c>
      <c r="D188" s="57">
        <v>74.5</v>
      </c>
      <c r="E188" s="57">
        <v>74.5</v>
      </c>
      <c r="F188" s="57">
        <v>0</v>
      </c>
      <c r="G188" s="57">
        <v>0</v>
      </c>
      <c r="H188" s="57">
        <v>0</v>
      </c>
      <c r="I188" s="57">
        <v>0</v>
      </c>
      <c r="J188" s="6"/>
    </row>
    <row r="189" spans="1:10" ht="39" customHeight="1">
      <c r="A189" s="62"/>
      <c r="B189" s="81"/>
      <c r="C189" s="8" t="s">
        <v>38</v>
      </c>
      <c r="D189" s="57">
        <v>74.5</v>
      </c>
      <c r="E189" s="57">
        <v>74.5</v>
      </c>
      <c r="F189" s="57">
        <v>0</v>
      </c>
      <c r="G189" s="57">
        <v>0</v>
      </c>
      <c r="H189" s="57">
        <v>0</v>
      </c>
      <c r="I189" s="57">
        <v>0</v>
      </c>
      <c r="J189" s="6"/>
    </row>
    <row r="190" spans="1:10" ht="65.25" customHeight="1">
      <c r="A190" s="61" t="s">
        <v>69</v>
      </c>
      <c r="B190" s="80" t="s">
        <v>0</v>
      </c>
      <c r="C190" s="25" t="s">
        <v>14</v>
      </c>
      <c r="D190" s="57">
        <f t="shared" ref="D190:D194" si="47">E190+F190+G190+H190+I190</f>
        <v>46500</v>
      </c>
      <c r="E190" s="57">
        <f>E191</f>
        <v>46500</v>
      </c>
      <c r="F190" s="57">
        <v>0</v>
      </c>
      <c r="G190" s="57">
        <v>0</v>
      </c>
      <c r="H190" s="57">
        <v>0</v>
      </c>
      <c r="I190" s="57">
        <v>0</v>
      </c>
      <c r="J190" s="6"/>
    </row>
    <row r="191" spans="1:10" ht="49.5" customHeight="1">
      <c r="A191" s="62"/>
      <c r="B191" s="81"/>
      <c r="C191" s="25" t="s">
        <v>25</v>
      </c>
      <c r="D191" s="57">
        <f t="shared" si="47"/>
        <v>46500</v>
      </c>
      <c r="E191" s="57">
        <v>46500</v>
      </c>
      <c r="F191" s="57">
        <v>0</v>
      </c>
      <c r="G191" s="57">
        <v>0</v>
      </c>
      <c r="H191" s="57">
        <v>0</v>
      </c>
      <c r="I191" s="57">
        <v>0</v>
      </c>
      <c r="J191" s="6"/>
    </row>
    <row r="192" spans="1:10" ht="49.5" customHeight="1">
      <c r="A192" s="61" t="s">
        <v>70</v>
      </c>
      <c r="B192" s="80" t="s">
        <v>0</v>
      </c>
      <c r="C192" s="34" t="s">
        <v>14</v>
      </c>
      <c r="D192" s="57">
        <f t="shared" si="47"/>
        <v>46500</v>
      </c>
      <c r="E192" s="57">
        <f>E193</f>
        <v>46500</v>
      </c>
      <c r="F192" s="57">
        <v>0</v>
      </c>
      <c r="G192" s="57">
        <v>0</v>
      </c>
      <c r="H192" s="57">
        <v>0</v>
      </c>
      <c r="I192" s="57">
        <v>0</v>
      </c>
      <c r="J192" s="6"/>
    </row>
    <row r="193" spans="1:10" ht="49.5" customHeight="1">
      <c r="A193" s="62"/>
      <c r="B193" s="81"/>
      <c r="C193" s="34" t="s">
        <v>25</v>
      </c>
      <c r="D193" s="57">
        <f t="shared" si="47"/>
        <v>46500</v>
      </c>
      <c r="E193" s="57">
        <v>46500</v>
      </c>
      <c r="F193" s="57">
        <v>0</v>
      </c>
      <c r="G193" s="57">
        <v>0</v>
      </c>
      <c r="H193" s="57">
        <v>0</v>
      </c>
      <c r="I193" s="57">
        <v>0</v>
      </c>
      <c r="J193" s="6"/>
    </row>
    <row r="194" spans="1:10">
      <c r="A194" s="74" t="s">
        <v>31</v>
      </c>
      <c r="B194" s="74" t="s">
        <v>0</v>
      </c>
      <c r="C194" s="13" t="s">
        <v>1</v>
      </c>
      <c r="D194" s="58">
        <f t="shared" si="47"/>
        <v>21590.2</v>
      </c>
      <c r="E194" s="58">
        <f>SUM(E195)</f>
        <v>4790.2</v>
      </c>
      <c r="F194" s="58">
        <f t="shared" ref="F194:I194" si="48">SUM(F195)</f>
        <v>4200</v>
      </c>
      <c r="G194" s="58">
        <f t="shared" si="48"/>
        <v>6300</v>
      </c>
      <c r="H194" s="58">
        <f t="shared" si="48"/>
        <v>6300</v>
      </c>
      <c r="I194" s="58">
        <f t="shared" si="48"/>
        <v>0</v>
      </c>
      <c r="J194" s="6"/>
    </row>
    <row r="195" spans="1:10">
      <c r="A195" s="74"/>
      <c r="B195" s="74"/>
      <c r="C195" s="13" t="s">
        <v>11</v>
      </c>
      <c r="D195" s="58">
        <f>E195+F195+G195+H195+I195</f>
        <v>21590.2</v>
      </c>
      <c r="E195" s="58">
        <v>4790.2</v>
      </c>
      <c r="F195" s="58">
        <v>4200</v>
      </c>
      <c r="G195" s="58">
        <v>6300</v>
      </c>
      <c r="H195" s="58">
        <v>6300</v>
      </c>
      <c r="I195" s="58">
        <v>0</v>
      </c>
      <c r="J195" s="6"/>
    </row>
    <row r="196" spans="1:10" ht="26.4">
      <c r="A196" s="74"/>
      <c r="B196" s="74"/>
      <c r="C196" s="13" t="s">
        <v>28</v>
      </c>
      <c r="D196" s="58"/>
      <c r="E196" s="58"/>
      <c r="F196" s="58"/>
      <c r="G196" s="58"/>
      <c r="H196" s="58"/>
      <c r="I196" s="58"/>
      <c r="J196" s="6"/>
    </row>
    <row r="197" spans="1:10" ht="26.4">
      <c r="A197" s="74"/>
      <c r="B197" s="74"/>
      <c r="C197" s="13" t="s">
        <v>7</v>
      </c>
      <c r="D197" s="58"/>
      <c r="E197" s="58"/>
      <c r="F197" s="58"/>
      <c r="G197" s="58"/>
      <c r="H197" s="58"/>
      <c r="I197" s="58"/>
      <c r="J197" s="6"/>
    </row>
    <row r="198" spans="1:10">
      <c r="A198" s="74"/>
      <c r="B198" s="74"/>
      <c r="C198" s="13" t="s">
        <v>8</v>
      </c>
      <c r="D198" s="58"/>
      <c r="E198" s="58"/>
      <c r="F198" s="58"/>
      <c r="G198" s="58"/>
      <c r="H198" s="58"/>
      <c r="I198" s="58"/>
      <c r="J198" s="6"/>
    </row>
    <row r="199" spans="1:10" ht="26.4">
      <c r="A199" s="74"/>
      <c r="B199" s="74"/>
      <c r="C199" s="13" t="s">
        <v>32</v>
      </c>
      <c r="D199" s="16"/>
      <c r="E199" s="16"/>
      <c r="F199" s="16"/>
      <c r="G199" s="16"/>
      <c r="H199" s="16"/>
      <c r="I199" s="16"/>
      <c r="J199" s="6"/>
    </row>
    <row r="200" spans="1:10">
      <c r="A200" s="69" t="s">
        <v>33</v>
      </c>
      <c r="B200" s="68" t="s">
        <v>0</v>
      </c>
      <c r="C200" s="8" t="s">
        <v>1</v>
      </c>
      <c r="D200" s="15">
        <f>SUM(E200+F200+G200+H200+I200)</f>
        <v>21590.2</v>
      </c>
      <c r="E200" s="15">
        <f>E201</f>
        <v>4790.2</v>
      </c>
      <c r="F200" s="15">
        <v>4200</v>
      </c>
      <c r="G200" s="15">
        <f t="shared" ref="G200:I200" si="49">G201</f>
        <v>6300</v>
      </c>
      <c r="H200" s="15">
        <f t="shared" si="49"/>
        <v>6300</v>
      </c>
      <c r="I200" s="15">
        <f t="shared" si="49"/>
        <v>0</v>
      </c>
      <c r="J200" s="6"/>
    </row>
    <row r="201" spans="1:10">
      <c r="A201" s="69"/>
      <c r="B201" s="68"/>
      <c r="C201" s="8" t="s">
        <v>11</v>
      </c>
      <c r="D201" s="15">
        <f>SUM(E201+F201+G201+H201+I201)</f>
        <v>21590.2</v>
      </c>
      <c r="E201" s="15">
        <v>4790.2</v>
      </c>
      <c r="F201" s="15">
        <v>4200</v>
      </c>
      <c r="G201" s="15">
        <v>6300</v>
      </c>
      <c r="H201" s="15">
        <v>6300</v>
      </c>
      <c r="I201" s="15">
        <v>0</v>
      </c>
      <c r="J201" s="6"/>
    </row>
    <row r="202" spans="1:10" ht="26.4">
      <c r="A202" s="69"/>
      <c r="B202" s="68"/>
      <c r="C202" s="8" t="s">
        <v>28</v>
      </c>
      <c r="D202" s="15"/>
      <c r="E202" s="15"/>
      <c r="F202" s="15"/>
      <c r="G202" s="15"/>
      <c r="H202" s="15"/>
      <c r="I202" s="15"/>
      <c r="J202" s="6"/>
    </row>
    <row r="203" spans="1:10" ht="26.4">
      <c r="A203" s="69"/>
      <c r="B203" s="68"/>
      <c r="C203" s="8" t="s">
        <v>7</v>
      </c>
      <c r="D203" s="15"/>
      <c r="E203" s="15"/>
      <c r="F203" s="15"/>
      <c r="G203" s="15"/>
      <c r="H203" s="15"/>
      <c r="I203" s="15"/>
      <c r="J203" s="6"/>
    </row>
    <row r="204" spans="1:10">
      <c r="A204" s="69"/>
      <c r="B204" s="68"/>
      <c r="C204" s="8" t="s">
        <v>8</v>
      </c>
      <c r="D204" s="15"/>
      <c r="E204" s="15"/>
      <c r="F204" s="15"/>
      <c r="G204" s="15"/>
      <c r="H204" s="15"/>
      <c r="I204" s="15"/>
      <c r="J204" s="6"/>
    </row>
    <row r="205" spans="1:10">
      <c r="A205" s="69"/>
      <c r="B205" s="68"/>
      <c r="C205" s="69" t="s">
        <v>9</v>
      </c>
      <c r="D205" s="66"/>
      <c r="E205" s="66"/>
      <c r="F205" s="66"/>
      <c r="G205" s="66"/>
      <c r="H205" s="66"/>
      <c r="I205" s="66"/>
      <c r="J205" s="6"/>
    </row>
    <row r="206" spans="1:10">
      <c r="A206" s="69"/>
      <c r="B206" s="68"/>
      <c r="C206" s="69"/>
      <c r="D206" s="66"/>
      <c r="E206" s="66"/>
      <c r="F206" s="66"/>
      <c r="G206" s="66"/>
      <c r="H206" s="66"/>
      <c r="I206" s="66"/>
      <c r="J206" s="6"/>
    </row>
    <row r="207" spans="1:10">
      <c r="A207" s="74" t="s">
        <v>34</v>
      </c>
      <c r="B207" s="74" t="s">
        <v>0</v>
      </c>
      <c r="C207" s="13" t="s">
        <v>1</v>
      </c>
      <c r="D207" s="23">
        <f>E207+F207</f>
        <v>14001.4</v>
      </c>
      <c r="E207" s="23">
        <f>E213+E219</f>
        <v>8501.4</v>
      </c>
      <c r="F207" s="53">
        <f t="shared" ref="F207:H207" si="50">F213+F219</f>
        <v>5500</v>
      </c>
      <c r="G207" s="53">
        <f t="shared" si="50"/>
        <v>0</v>
      </c>
      <c r="H207" s="53">
        <f t="shared" si="50"/>
        <v>0</v>
      </c>
      <c r="I207" s="16">
        <f t="shared" ref="I207" si="51">I213</f>
        <v>0</v>
      </c>
      <c r="J207" s="6"/>
    </row>
    <row r="208" spans="1:10">
      <c r="A208" s="74"/>
      <c r="B208" s="74"/>
      <c r="C208" s="13" t="s">
        <v>11</v>
      </c>
      <c r="D208" s="50">
        <f>E208+F208</f>
        <v>14001.4</v>
      </c>
      <c r="E208" s="16">
        <f>E214+E220</f>
        <v>8501.4</v>
      </c>
      <c r="F208" s="53">
        <f t="shared" ref="F208:I208" si="52">F214+F220</f>
        <v>5500</v>
      </c>
      <c r="G208" s="53">
        <f t="shared" si="52"/>
        <v>0</v>
      </c>
      <c r="H208" s="53">
        <f t="shared" si="52"/>
        <v>0</v>
      </c>
      <c r="I208" s="53">
        <f t="shared" si="52"/>
        <v>0</v>
      </c>
      <c r="J208" s="6"/>
    </row>
    <row r="209" spans="1:10" ht="26.4">
      <c r="A209" s="74"/>
      <c r="B209" s="74"/>
      <c r="C209" s="13" t="s">
        <v>28</v>
      </c>
      <c r="D209" s="16"/>
      <c r="E209" s="16"/>
      <c r="F209" s="16"/>
      <c r="G209" s="16"/>
      <c r="H209" s="16"/>
      <c r="I209" s="16"/>
      <c r="J209" s="6"/>
    </row>
    <row r="210" spans="1:10" ht="26.4">
      <c r="A210" s="74"/>
      <c r="B210" s="74"/>
      <c r="C210" s="13" t="s">
        <v>7</v>
      </c>
      <c r="D210" s="16"/>
      <c r="E210" s="16"/>
      <c r="F210" s="16"/>
      <c r="G210" s="16"/>
      <c r="H210" s="16"/>
      <c r="I210" s="16"/>
      <c r="J210" s="6"/>
    </row>
    <row r="211" spans="1:10">
      <c r="A211" s="74"/>
      <c r="B211" s="74"/>
      <c r="C211" s="13" t="s">
        <v>8</v>
      </c>
      <c r="D211" s="16"/>
      <c r="E211" s="16"/>
      <c r="F211" s="16"/>
      <c r="G211" s="16"/>
      <c r="H211" s="16"/>
      <c r="I211" s="16"/>
      <c r="J211" s="6"/>
    </row>
    <row r="212" spans="1:10" ht="26.4">
      <c r="A212" s="74"/>
      <c r="B212" s="74"/>
      <c r="C212" s="13" t="s">
        <v>9</v>
      </c>
      <c r="D212" s="16"/>
      <c r="E212" s="16"/>
      <c r="F212" s="16"/>
      <c r="G212" s="16"/>
      <c r="H212" s="16"/>
      <c r="I212" s="16"/>
      <c r="J212" s="6"/>
    </row>
    <row r="213" spans="1:10" ht="76.5" customHeight="1">
      <c r="A213" s="61" t="s">
        <v>72</v>
      </c>
      <c r="B213" s="68" t="s">
        <v>0</v>
      </c>
      <c r="C213" s="8" t="s">
        <v>1</v>
      </c>
      <c r="D213" s="20">
        <f>E213+F213</f>
        <v>6626.4</v>
      </c>
      <c r="E213" s="15">
        <f t="shared" ref="E213:I213" si="53">E214</f>
        <v>6626.4</v>
      </c>
      <c r="F213" s="52">
        <f t="shared" si="53"/>
        <v>0</v>
      </c>
      <c r="G213" s="52">
        <f t="shared" si="53"/>
        <v>0</v>
      </c>
      <c r="H213" s="52">
        <f t="shared" si="53"/>
        <v>0</v>
      </c>
      <c r="I213" s="52">
        <f t="shared" si="53"/>
        <v>0</v>
      </c>
      <c r="J213" s="6"/>
    </row>
    <row r="214" spans="1:10">
      <c r="A214" s="62"/>
      <c r="B214" s="68"/>
      <c r="C214" s="8" t="s">
        <v>11</v>
      </c>
      <c r="D214" s="49">
        <f>E214+F214</f>
        <v>6626.4</v>
      </c>
      <c r="E214" s="15">
        <v>6626.4</v>
      </c>
      <c r="F214" s="15">
        <v>0</v>
      </c>
      <c r="G214" s="15">
        <v>0</v>
      </c>
      <c r="H214" s="15">
        <v>0</v>
      </c>
      <c r="I214" s="15">
        <v>0</v>
      </c>
      <c r="J214" s="6"/>
    </row>
    <row r="215" spans="1:10" ht="26.4">
      <c r="A215" s="14"/>
      <c r="B215" s="68"/>
      <c r="C215" s="8" t="s">
        <v>28</v>
      </c>
      <c r="D215" s="15"/>
      <c r="E215" s="15"/>
      <c r="F215" s="15"/>
      <c r="G215" s="15"/>
      <c r="H215" s="15"/>
      <c r="I215" s="15"/>
      <c r="J215" s="6"/>
    </row>
    <row r="216" spans="1:10" ht="26.4">
      <c r="A216" s="14"/>
      <c r="B216" s="68"/>
      <c r="C216" s="8" t="s">
        <v>7</v>
      </c>
      <c r="D216" s="15"/>
      <c r="E216" s="15"/>
      <c r="F216" s="15"/>
      <c r="G216" s="15"/>
      <c r="H216" s="15"/>
      <c r="I216" s="15"/>
      <c r="J216" s="6"/>
    </row>
    <row r="217" spans="1:10">
      <c r="A217" s="14"/>
      <c r="B217" s="68"/>
      <c r="C217" s="8" t="s">
        <v>8</v>
      </c>
      <c r="D217" s="15"/>
      <c r="E217" s="15"/>
      <c r="F217" s="15"/>
      <c r="G217" s="15"/>
      <c r="H217" s="15"/>
      <c r="I217" s="15"/>
      <c r="J217" s="6"/>
    </row>
    <row r="218" spans="1:10" ht="26.4">
      <c r="A218" s="14"/>
      <c r="B218" s="68"/>
      <c r="C218" s="8" t="s">
        <v>9</v>
      </c>
      <c r="D218" s="15"/>
      <c r="E218" s="15"/>
      <c r="F218" s="15"/>
      <c r="G218" s="15"/>
      <c r="H218" s="15"/>
      <c r="I218" s="15"/>
      <c r="J218" s="6"/>
    </row>
    <row r="219" spans="1:10" ht="76.5" customHeight="1">
      <c r="A219" s="61" t="s">
        <v>71</v>
      </c>
      <c r="B219" s="68" t="s">
        <v>0</v>
      </c>
      <c r="C219" s="22" t="s">
        <v>1</v>
      </c>
      <c r="D219" s="21">
        <f>E219+F219</f>
        <v>7375</v>
      </c>
      <c r="E219" s="52">
        <f>SUM(E220)</f>
        <v>1875</v>
      </c>
      <c r="F219" s="21">
        <f>SUM(F220)</f>
        <v>5500</v>
      </c>
      <c r="G219" s="21">
        <f t="shared" ref="G219:I219" si="54">G220</f>
        <v>0</v>
      </c>
      <c r="H219" s="21">
        <f t="shared" si="54"/>
        <v>0</v>
      </c>
      <c r="I219" s="21">
        <f t="shared" si="54"/>
        <v>0</v>
      </c>
      <c r="J219" s="6"/>
    </row>
    <row r="220" spans="1:10">
      <c r="A220" s="62"/>
      <c r="B220" s="68"/>
      <c r="C220" s="22" t="s">
        <v>11</v>
      </c>
      <c r="D220" s="49">
        <f>E220+F220</f>
        <v>7375</v>
      </c>
      <c r="E220" s="21">
        <v>1875</v>
      </c>
      <c r="F220" s="21">
        <v>5500</v>
      </c>
      <c r="G220" s="21">
        <v>0</v>
      </c>
      <c r="H220" s="21">
        <v>0</v>
      </c>
      <c r="I220" s="21">
        <v>0</v>
      </c>
      <c r="J220" s="6"/>
    </row>
    <row r="221" spans="1:10" ht="26.4">
      <c r="A221" s="14"/>
      <c r="B221" s="68"/>
      <c r="C221" s="22" t="s">
        <v>28</v>
      </c>
      <c r="D221" s="21"/>
      <c r="E221" s="21"/>
      <c r="F221" s="21"/>
      <c r="G221" s="21"/>
      <c r="H221" s="21"/>
      <c r="I221" s="21"/>
      <c r="J221" s="6"/>
    </row>
    <row r="222" spans="1:10" ht="26.4">
      <c r="A222" s="14"/>
      <c r="B222" s="68"/>
      <c r="C222" s="22" t="s">
        <v>7</v>
      </c>
      <c r="D222" s="21"/>
      <c r="E222" s="21"/>
      <c r="F222" s="21"/>
      <c r="G222" s="21"/>
      <c r="H222" s="21"/>
      <c r="I222" s="21"/>
      <c r="J222" s="6"/>
    </row>
    <row r="223" spans="1:10">
      <c r="A223" s="14"/>
      <c r="B223" s="68"/>
      <c r="C223" s="22" t="s">
        <v>8</v>
      </c>
      <c r="D223" s="21"/>
      <c r="E223" s="21"/>
      <c r="F223" s="21"/>
      <c r="G223" s="21"/>
      <c r="H223" s="21"/>
      <c r="I223" s="21"/>
      <c r="J223" s="6"/>
    </row>
    <row r="224" spans="1:10" ht="26.4">
      <c r="A224" s="14"/>
      <c r="B224" s="68"/>
      <c r="C224" s="22" t="s">
        <v>9</v>
      </c>
      <c r="D224" s="21"/>
      <c r="E224" s="21"/>
      <c r="F224" s="21"/>
      <c r="G224" s="21"/>
      <c r="H224" s="21"/>
      <c r="I224" s="21"/>
      <c r="J224" s="6"/>
    </row>
  </sheetData>
  <mergeCells count="245">
    <mergeCell ref="A75:A79"/>
    <mergeCell ref="B111:B113"/>
    <mergeCell ref="B114:B118"/>
    <mergeCell ref="B119:B121"/>
    <mergeCell ref="B192:B193"/>
    <mergeCell ref="A192:A193"/>
    <mergeCell ref="A10:A16"/>
    <mergeCell ref="B10:B16"/>
    <mergeCell ref="A69:A74"/>
    <mergeCell ref="B69:B74"/>
    <mergeCell ref="A46:A51"/>
    <mergeCell ref="B50:B51"/>
    <mergeCell ref="B52:B62"/>
    <mergeCell ref="A53:A57"/>
    <mergeCell ref="A58:A62"/>
    <mergeCell ref="A64:A68"/>
    <mergeCell ref="B64:B68"/>
    <mergeCell ref="A17:A22"/>
    <mergeCell ref="B17:B49"/>
    <mergeCell ref="A24:A29"/>
    <mergeCell ref="A30:A34"/>
    <mergeCell ref="A35:A39"/>
    <mergeCell ref="A89:A90"/>
    <mergeCell ref="B89:B90"/>
    <mergeCell ref="A40:A45"/>
    <mergeCell ref="A179:A181"/>
    <mergeCell ref="A182:A184"/>
    <mergeCell ref="C15:C16"/>
    <mergeCell ref="D15:D16"/>
    <mergeCell ref="E15:E16"/>
    <mergeCell ref="F15:F16"/>
    <mergeCell ref="H15:H16"/>
    <mergeCell ref="A4:A8"/>
    <mergeCell ref="B4:B8"/>
    <mergeCell ref="C4:C8"/>
    <mergeCell ref="E4:I5"/>
    <mergeCell ref="E6:E8"/>
    <mergeCell ref="I6:I8"/>
    <mergeCell ref="D4:D8"/>
    <mergeCell ref="G15:G16"/>
    <mergeCell ref="I15:I16"/>
    <mergeCell ref="G163:G165"/>
    <mergeCell ref="H163:H165"/>
    <mergeCell ref="H159:H160"/>
    <mergeCell ref="I168:I169"/>
    <mergeCell ref="A148:A154"/>
    <mergeCell ref="C148:C150"/>
    <mergeCell ref="D148:D150"/>
    <mergeCell ref="E148:E150"/>
    <mergeCell ref="F148:F150"/>
    <mergeCell ref="G148:G150"/>
    <mergeCell ref="D153:D154"/>
    <mergeCell ref="E153:E154"/>
    <mergeCell ref="F153:F154"/>
    <mergeCell ref="G153:G154"/>
    <mergeCell ref="I155:I156"/>
    <mergeCell ref="C159:C160"/>
    <mergeCell ref="D159:D160"/>
    <mergeCell ref="C157:C158"/>
    <mergeCell ref="D157:D158"/>
    <mergeCell ref="A176:A178"/>
    <mergeCell ref="B176:B178"/>
    <mergeCell ref="A185:A187"/>
    <mergeCell ref="B185:B187"/>
    <mergeCell ref="A161:A166"/>
    <mergeCell ref="C161:C162"/>
    <mergeCell ref="D161:D162"/>
    <mergeCell ref="E161:E162"/>
    <mergeCell ref="C170:C171"/>
    <mergeCell ref="D170:D171"/>
    <mergeCell ref="C173:C174"/>
    <mergeCell ref="D173:D174"/>
    <mergeCell ref="E173:E174"/>
    <mergeCell ref="A167:A171"/>
    <mergeCell ref="D163:D165"/>
    <mergeCell ref="E163:E165"/>
    <mergeCell ref="B179:B181"/>
    <mergeCell ref="B182:B184"/>
    <mergeCell ref="B190:B191"/>
    <mergeCell ref="A190:A191"/>
    <mergeCell ref="B219:B224"/>
    <mergeCell ref="C205:C206"/>
    <mergeCell ref="D205:D206"/>
    <mergeCell ref="E205:E206"/>
    <mergeCell ref="A194:A199"/>
    <mergeCell ref="B194:B199"/>
    <mergeCell ref="A200:A206"/>
    <mergeCell ref="B200:B206"/>
    <mergeCell ref="A219:A220"/>
    <mergeCell ref="A213:A214"/>
    <mergeCell ref="I205:I206"/>
    <mergeCell ref="A207:A212"/>
    <mergeCell ref="B207:B212"/>
    <mergeCell ref="B213:B218"/>
    <mergeCell ref="F205:F206"/>
    <mergeCell ref="G205:G206"/>
    <mergeCell ref="H205:H206"/>
    <mergeCell ref="A172:A175"/>
    <mergeCell ref="C168:C169"/>
    <mergeCell ref="D168:D169"/>
    <mergeCell ref="E168:E169"/>
    <mergeCell ref="F168:F169"/>
    <mergeCell ref="G168:G169"/>
    <mergeCell ref="H168:H169"/>
    <mergeCell ref="B155:B175"/>
    <mergeCell ref="C155:C156"/>
    <mergeCell ref="D155:D156"/>
    <mergeCell ref="E155:E156"/>
    <mergeCell ref="F155:F156"/>
    <mergeCell ref="G155:G156"/>
    <mergeCell ref="H155:H156"/>
    <mergeCell ref="A188:A189"/>
    <mergeCell ref="B188:B189"/>
    <mergeCell ref="A155:A160"/>
    <mergeCell ref="I173:I174"/>
    <mergeCell ref="I170:I171"/>
    <mergeCell ref="E170:E171"/>
    <mergeCell ref="F170:F171"/>
    <mergeCell ref="G170:G171"/>
    <mergeCell ref="H170:H171"/>
    <mergeCell ref="I163:I165"/>
    <mergeCell ref="G157:G158"/>
    <mergeCell ref="H157:H158"/>
    <mergeCell ref="F161:F162"/>
    <mergeCell ref="G161:G162"/>
    <mergeCell ref="H161:H162"/>
    <mergeCell ref="I161:I162"/>
    <mergeCell ref="F173:F174"/>
    <mergeCell ref="G173:G174"/>
    <mergeCell ref="H173:H174"/>
    <mergeCell ref="I157:I158"/>
    <mergeCell ref="E159:E160"/>
    <mergeCell ref="F159:F160"/>
    <mergeCell ref="G159:G160"/>
    <mergeCell ref="I159:I160"/>
    <mergeCell ref="E157:E158"/>
    <mergeCell ref="F157:F158"/>
    <mergeCell ref="F163:F165"/>
    <mergeCell ref="I131:I133"/>
    <mergeCell ref="B138:B154"/>
    <mergeCell ref="C138:C140"/>
    <mergeCell ref="D138:D140"/>
    <mergeCell ref="E138:E140"/>
    <mergeCell ref="F138:F140"/>
    <mergeCell ref="G138:G140"/>
    <mergeCell ref="H138:H140"/>
    <mergeCell ref="I138:I140"/>
    <mergeCell ref="H148:H150"/>
    <mergeCell ref="I148:I150"/>
    <mergeCell ref="C151:C152"/>
    <mergeCell ref="D151:D152"/>
    <mergeCell ref="E151:E152"/>
    <mergeCell ref="F151:F152"/>
    <mergeCell ref="G151:G152"/>
    <mergeCell ref="H151:H152"/>
    <mergeCell ref="I151:I152"/>
    <mergeCell ref="H153:H154"/>
    <mergeCell ref="I153:I154"/>
    <mergeCell ref="B131:B137"/>
    <mergeCell ref="C131:C133"/>
    <mergeCell ref="D131:D133"/>
    <mergeCell ref="E131:E133"/>
    <mergeCell ref="F146:F147"/>
    <mergeCell ref="F131:F133"/>
    <mergeCell ref="G131:G133"/>
    <mergeCell ref="H131:H133"/>
    <mergeCell ref="A128:A130"/>
    <mergeCell ref="C129:C130"/>
    <mergeCell ref="D129:D130"/>
    <mergeCell ref="E129:E130"/>
    <mergeCell ref="F129:F130"/>
    <mergeCell ref="G129:G130"/>
    <mergeCell ref="A131:A137"/>
    <mergeCell ref="B108:B110"/>
    <mergeCell ref="A138:A142"/>
    <mergeCell ref="C153:C154"/>
    <mergeCell ref="I122:I124"/>
    <mergeCell ref="C125:C126"/>
    <mergeCell ref="D125:D126"/>
    <mergeCell ref="E125:E126"/>
    <mergeCell ref="F125:F126"/>
    <mergeCell ref="G125:G126"/>
    <mergeCell ref="H125:H126"/>
    <mergeCell ref="I125:I126"/>
    <mergeCell ref="H129:H130"/>
    <mergeCell ref="I129:I130"/>
    <mergeCell ref="A143:A147"/>
    <mergeCell ref="C144:C145"/>
    <mergeCell ref="D144:D145"/>
    <mergeCell ref="E144:E145"/>
    <mergeCell ref="F144:F145"/>
    <mergeCell ref="G144:G145"/>
    <mergeCell ref="H144:H145"/>
    <mergeCell ref="I144:I145"/>
    <mergeCell ref="C146:C147"/>
    <mergeCell ref="D146:D147"/>
    <mergeCell ref="E146:E147"/>
    <mergeCell ref="A85:A86"/>
    <mergeCell ref="E93:E94"/>
    <mergeCell ref="F93:F94"/>
    <mergeCell ref="G93:G94"/>
    <mergeCell ref="H93:H94"/>
    <mergeCell ref="A91:A97"/>
    <mergeCell ref="B91:B97"/>
    <mergeCell ref="G109:G110"/>
    <mergeCell ref="A122:A127"/>
    <mergeCell ref="B122:B130"/>
    <mergeCell ref="C122:C124"/>
    <mergeCell ref="D122:D124"/>
    <mergeCell ref="E122:E124"/>
    <mergeCell ref="F122:F124"/>
    <mergeCell ref="G122:G124"/>
    <mergeCell ref="H122:H124"/>
    <mergeCell ref="A114:A118"/>
    <mergeCell ref="A119:A121"/>
    <mergeCell ref="D109:D110"/>
    <mergeCell ref="E109:E110"/>
    <mergeCell ref="C109:C110"/>
    <mergeCell ref="A103:A107"/>
    <mergeCell ref="B98:B102"/>
    <mergeCell ref="B103:B107"/>
    <mergeCell ref="C112:C113"/>
    <mergeCell ref="A87:A88"/>
    <mergeCell ref="G146:G147"/>
    <mergeCell ref="H146:H147"/>
    <mergeCell ref="I146:I147"/>
    <mergeCell ref="A2:I2"/>
    <mergeCell ref="F1:I1"/>
    <mergeCell ref="H109:H110"/>
    <mergeCell ref="I109:I110"/>
    <mergeCell ref="A108:A110"/>
    <mergeCell ref="A111:A113"/>
    <mergeCell ref="D112:D113"/>
    <mergeCell ref="E112:E113"/>
    <mergeCell ref="F112:F113"/>
    <mergeCell ref="G112:G113"/>
    <mergeCell ref="H112:H113"/>
    <mergeCell ref="I112:I113"/>
    <mergeCell ref="B75:B88"/>
    <mergeCell ref="A80:A84"/>
    <mergeCell ref="A98:A102"/>
    <mergeCell ref="C93:C94"/>
    <mergeCell ref="F109:F110"/>
    <mergeCell ref="I93:I94"/>
    <mergeCell ref="D93:D9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2022-01-28T07:51:24Z</cp:lastPrinted>
  <dcterms:created xsi:type="dcterms:W3CDTF">2021-04-06T05:17:41Z</dcterms:created>
  <dcterms:modified xsi:type="dcterms:W3CDTF">2022-01-28T10:04:58Z</dcterms:modified>
</cp:coreProperties>
</file>