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г.Ртищево'!$A$1:$G$127</definedName>
  </definedNames>
  <calcPr fullCalcOnLoad="1"/>
</workbook>
</file>

<file path=xl/sharedStrings.xml><?xml version="1.0" encoding="utf-8"?>
<sst xmlns="http://schemas.openxmlformats.org/spreadsheetml/2006/main" count="196" uniqueCount="186">
  <si>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</si>
  <si>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</si>
  <si>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</si>
  <si>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</si>
  <si>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Арендная плата за земли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</si>
  <si>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</si>
  <si>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</si>
  <si>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</si>
  <si>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</si>
  <si>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</si>
  <si>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</si>
  <si>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</si>
  <si>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</si>
  <si>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</si>
  <si>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</si>
  <si>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</si>
  <si>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</si>
  <si>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0700</t>
  </si>
  <si>
    <t>ОБРАЗОВАНИЕ</t>
  </si>
  <si>
    <t>СОЦИАЛЬНАЯ ПОЛИТИКА</t>
  </si>
  <si>
    <t>1001</t>
  </si>
  <si>
    <t>1100</t>
  </si>
  <si>
    <t>1101</t>
  </si>
  <si>
    <t>Иные межбюджетные трансферты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</si>
  <si>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</si>
  <si>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</si>
  <si>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</si>
  <si>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</si>
  <si>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</si>
  <si>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</si>
  <si>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</si>
  <si>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</si>
  <si>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</si>
  <si>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</si>
  <si>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</si>
  <si>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</si>
  <si>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</si>
  <si>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</si>
  <si>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</si>
  <si>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</si>
  <si>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</si>
  <si>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</si>
  <si>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</si>
  <si>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</si>
  <si>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</si>
  <si>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</si>
  <si>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</si>
  <si>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</si>
  <si>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</si>
  <si>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</si>
  <si>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</si>
  <si>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</si>
  <si>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</si>
  <si>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</si>
  <si>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</si>
  <si>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</si>
  <si>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</si>
  <si>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</si>
  <si>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</si>
  <si>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</si>
  <si>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</si>
  <si>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</si>
  <si>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</si>
  <si>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</si>
  <si>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</si>
  <si>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</si>
  <si>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</si>
  <si>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</si>
  <si>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</si>
  <si>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</si>
  <si>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</si>
  <si>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</si>
  <si>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</si>
  <si>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</si>
  <si>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</si>
  <si>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</si>
  <si>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</si>
  <si>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</si>
  <si>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</si>
  <si>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</si>
  <si>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</si>
  <si>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</si>
  <si>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Субсидии (кап. ремонт))</t>
  </si>
  <si>
    <t>9140008200</t>
  </si>
  <si>
    <t>9530005310</t>
  </si>
  <si>
    <t>9530005350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</si>
  <si>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</si>
  <si>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</si>
  <si>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</si>
  <si>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</si>
  <si>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</si>
  <si>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</si>
  <si>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</si>
  <si>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</si>
  <si>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</si>
  <si>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</si>
  <si>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</si>
  <si>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</si>
  <si>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</si>
  <si>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</si>
  <si>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</si>
  <si>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</si>
  <si>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</si>
  <si>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</si>
  <si>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</si>
  <si>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</si>
  <si>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</si>
  <si>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</si>
  <si>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9400006700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</si>
  <si>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</si>
  <si>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</si>
  <si>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</si>
  <si>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</si>
  <si>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</si>
  <si>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</si>
  <si>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</si>
  <si>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</si>
  <si>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</si>
  <si>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</si>
  <si>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</si>
  <si>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</si>
  <si>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</si>
  <si>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</si>
  <si>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</si>
  <si>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</si>
  <si>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</si>
  <si>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</si>
  <si>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</si>
  <si>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Выполнение других обязательств муниципального образования(отдел имущества)</t>
  </si>
  <si>
    <t>9400006800</t>
  </si>
  <si>
    <t>Иные мероприятия в области управления муниципальным имуществом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</si>
  <si>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</si>
  <si>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</si>
  <si>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</si>
  <si>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</si>
  <si>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80007V0000</t>
  </si>
  <si>
    <t>Основное мероприятие "Приобретение специализированной уборочной техники и оборудования"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</si>
  <si>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</si>
  <si>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</si>
  <si>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</si>
  <si>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</si>
  <si>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</si>
  <si>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</si>
  <si>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</si>
  <si>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</si>
  <si>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</si>
  <si>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</si>
  <si>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</si>
  <si>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</si>
  <si>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</si>
  <si>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</si>
  <si>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</si>
  <si>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</si>
  <si>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план на 9 месяцев</t>
  </si>
  <si>
    <t>% к плану 9 месяцев</t>
  </si>
  <si>
    <t>Другие вопросы в области национальной экономики, в том чсиле:</t>
  </si>
  <si>
    <t>7240100С40</t>
  </si>
  <si>
    <t>Модернизация канализационных очистных сооружений г. Ртищево Саратовской области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</si>
  <si>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</si>
  <si>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</si>
  <si>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</si>
  <si>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</si>
  <si>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ИТОГО ДОХОДОВ</t>
  </si>
  <si>
    <t xml:space="preserve">Субсидии 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</si>
  <si>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</si>
  <si>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</si>
  <si>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</si>
  <si>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Доходы от сдачи в аренду имущества</t>
  </si>
  <si>
    <t>Прочие доходы от использования имущества (наём)</t>
  </si>
  <si>
    <t>Доходы местного бюджета от продажи имущества и земли</t>
  </si>
  <si>
    <t>Штрафы, санкции, возмещение ущерба</t>
  </si>
  <si>
    <t>Расходы на обеспечение деятельности муниципальных казенных учреждений  (ЕДДС)</t>
  </si>
  <si>
    <t>Расходы на оплату членских взносов в ассоциацию "Совет муниципальных образований" Саратовской области</t>
  </si>
  <si>
    <t>Оплата за газ для поддержания "Вечного огня"</t>
  </si>
  <si>
    <t>Другие общегосударственные вопросы, в том числе:</t>
  </si>
  <si>
    <t>Основное мероприятие"Перевод на индивидуальное отопление квартир в МКД, расположенного по адресу: г.Ртищево,  ул.Мира, д. 5Б"</t>
  </si>
  <si>
    <t>Жилищное хозяйство:</t>
  </si>
  <si>
    <t>Коммунальное хозяйство:</t>
  </si>
  <si>
    <t>Благоустройство:</t>
  </si>
  <si>
    <t>Ведомственная целевая программа "Комплексное благоустройство города Ртищево" на 2017 год, из них:</t>
  </si>
  <si>
    <t>Предоставление субсидий бюджетным и автономным учреждениям  (МУ СОК "Локомотив", МУ "СШ")</t>
  </si>
  <si>
    <t>Сведения об исполнении бюджета                                                                                                              муниципального образования город Ртищево за 2017 год</t>
  </si>
  <si>
    <t>Приложение № 1
к распоряжению администрации Ртищевского  муниципального района 
 от 5 апреля 2018 года   № 267-р</t>
  </si>
  <si>
    <t>Верно: начальник отдела делопроизводства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</si>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</sst>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2" xfId="56" applyNumberFormat="1" applyFont="1" applyFill="1" applyBorder="1" applyAlignment="1" applyProtection="1">
      <alignment horizontal="left" wrapText="1"/>
      <protection hidden="1"/>
    </xf>
    <xf numFmtId="49" fontId="3" fillId="0" borderId="12" xfId="56" applyNumberFormat="1" applyFont="1" applyFill="1" applyBorder="1" applyAlignment="1" applyProtection="1">
      <alignment horizontal="left" wrapText="1"/>
      <protection hidden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3" xfId="56" applyNumberFormat="1" applyFont="1" applyFill="1" applyBorder="1" applyAlignment="1" applyProtection="1">
      <alignment horizontal="left" wrapText="1"/>
      <protection hidden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7"/>
  <sheetViews>
    <sheetView tabSelected="1" view="pageBreakPreview" zoomScaleNormal="85" zoomScaleSheetLayoutView="100" zoomScalePageLayoutView="0" workbookViewId="0" topLeftCell="B108">
      <selection activeCell="D129" sqref="D129"/>
    </sheetView>
  </sheetViews>
  <sheetFormatPr defaultColWidth="9.140625" defaultRowHeight="12.75"/>
  <cols>
    <col min="1" max="1" width="6.7109375" style="15" hidden="1" customWidth="1"/>
    <col min="2" max="2" width="52.8515625" style="15" customWidth="1"/>
    <col min="3" max="3" width="15.421875" style="16" hidden="1" customWidth="1"/>
    <col min="4" max="4" width="17.7109375" style="17" customWidth="1"/>
    <col min="5" max="5" width="14.8515625" style="17" hidden="1" customWidth="1"/>
    <col min="6" max="6" width="16.57421875" style="17" customWidth="1"/>
    <col min="7" max="7" width="16.00390625" style="17" customWidth="1"/>
    <col min="8" max="8" width="11.8515625" style="17" hidden="1" customWidth="1"/>
    <col min="9" max="9" width="12.28125" style="18" hidden="1" customWidth="1"/>
    <col min="10" max="16384" width="9.140625" style="15" customWidth="1"/>
  </cols>
  <sheetData>
    <row r="1" spans="1:8" ht="88.5" customHeight="1">
      <c r="A1" s="25"/>
      <c r="B1" s="25"/>
      <c r="C1" s="35"/>
      <c r="D1" s="50" t="s">
        <v>182</v>
      </c>
      <c r="E1" s="50"/>
      <c r="F1" s="50"/>
      <c r="G1" s="50"/>
      <c r="H1" s="36"/>
    </row>
    <row r="2" spans="1:8" ht="54" customHeight="1">
      <c r="A2" s="57" t="s">
        <v>181</v>
      </c>
      <c r="B2" s="57"/>
      <c r="C2" s="57"/>
      <c r="D2" s="57"/>
      <c r="E2" s="57"/>
      <c r="F2" s="57"/>
      <c r="G2" s="57"/>
      <c r="H2" s="57"/>
    </row>
    <row r="3" spans="1:8" ht="12.75" customHeight="1">
      <c r="A3" s="37"/>
      <c r="B3" s="47" t="s">
        <v>2</v>
      </c>
      <c r="C3" s="1"/>
      <c r="D3" s="44" t="s">
        <v>158</v>
      </c>
      <c r="E3" s="48" t="s">
        <v>153</v>
      </c>
      <c r="F3" s="44" t="s">
        <v>159</v>
      </c>
      <c r="G3" s="44" t="s">
        <v>160</v>
      </c>
      <c r="H3" s="45" t="s">
        <v>154</v>
      </c>
    </row>
    <row r="4" spans="1:8" ht="94.5" customHeight="1">
      <c r="A4" s="37"/>
      <c r="B4" s="47"/>
      <c r="C4" s="1"/>
      <c r="D4" s="44"/>
      <c r="E4" s="49"/>
      <c r="F4" s="44"/>
      <c r="G4" s="44"/>
      <c r="H4" s="46"/>
    </row>
    <row r="5" spans="1:8" ht="18.75" customHeight="1">
      <c r="A5" s="37"/>
      <c r="B5" s="31">
        <v>1</v>
      </c>
      <c r="C5" s="1"/>
      <c r="D5" s="29">
        <v>2</v>
      </c>
      <c r="E5" s="30"/>
      <c r="F5" s="29">
        <v>3</v>
      </c>
      <c r="G5" s="29">
        <v>4</v>
      </c>
      <c r="H5" s="38"/>
    </row>
    <row r="6" spans="1:8" ht="16.5">
      <c r="A6" s="19"/>
      <c r="B6" s="3" t="s">
        <v>161</v>
      </c>
      <c r="C6" s="4"/>
      <c r="D6" s="5">
        <f>D7+D8+D9+D10+D11+D12+D13+D14+D15+D17+D18+D19+D20+D21+D22+D16</f>
        <v>75368.7</v>
      </c>
      <c r="E6" s="5">
        <f>E7+E8+E9+E10+E11+E12+E13+E14+E15+E17+E18+E19+E20+E21+E22+E16</f>
        <v>44166.6</v>
      </c>
      <c r="F6" s="5">
        <f>F7+F8+F9+F10+F11+F12+F13+F14+F15+F17+F18+F19+F20+F21+F22+F16</f>
        <v>77666.40000000001</v>
      </c>
      <c r="G6" s="34">
        <f aca="true" t="shared" si="0" ref="G6:G31">F6/D6</f>
        <v>1.0304861301840156</v>
      </c>
      <c r="H6" s="39">
        <f>F6/E6</f>
        <v>1.7584871826221626</v>
      </c>
    </row>
    <row r="7" spans="1:8" ht="16.5">
      <c r="A7" s="19"/>
      <c r="B7" s="3" t="s">
        <v>164</v>
      </c>
      <c r="C7" s="4"/>
      <c r="D7" s="5">
        <v>38990</v>
      </c>
      <c r="E7" s="5">
        <v>28600</v>
      </c>
      <c r="F7" s="5">
        <v>40493.5</v>
      </c>
      <c r="G7" s="34">
        <f t="shared" si="0"/>
        <v>1.038561169530649</v>
      </c>
      <c r="H7" s="39">
        <f aca="true" t="shared" si="1" ref="H7:H30">F7/E7</f>
        <v>1.4158566433566433</v>
      </c>
    </row>
    <row r="8" spans="1:8" ht="16.5">
      <c r="A8" s="19"/>
      <c r="B8" s="3" t="s">
        <v>77</v>
      </c>
      <c r="C8" s="4"/>
      <c r="D8" s="5">
        <v>5081.1</v>
      </c>
      <c r="E8" s="5">
        <v>3660</v>
      </c>
      <c r="F8" s="5">
        <v>5164.4</v>
      </c>
      <c r="G8" s="34">
        <f t="shared" si="0"/>
        <v>1.0163940878943534</v>
      </c>
      <c r="H8" s="39">
        <f t="shared" si="1"/>
        <v>1.4110382513661202</v>
      </c>
    </row>
    <row r="9" spans="1:8" ht="16.5">
      <c r="A9" s="19"/>
      <c r="B9" s="3" t="s">
        <v>165</v>
      </c>
      <c r="C9" s="4"/>
      <c r="D9" s="5">
        <v>716.6</v>
      </c>
      <c r="E9" s="5">
        <v>526.6</v>
      </c>
      <c r="F9" s="5">
        <v>717</v>
      </c>
      <c r="G9" s="34">
        <f t="shared" si="0"/>
        <v>1.0005581914596706</v>
      </c>
      <c r="H9" s="39">
        <f t="shared" si="1"/>
        <v>1.3615647550322825</v>
      </c>
    </row>
    <row r="10" spans="1:8" ht="16.5">
      <c r="A10" s="19"/>
      <c r="B10" s="3" t="s">
        <v>166</v>
      </c>
      <c r="C10" s="4"/>
      <c r="D10" s="5">
        <v>13340</v>
      </c>
      <c r="E10" s="5">
        <v>1900</v>
      </c>
      <c r="F10" s="5">
        <v>13803.6</v>
      </c>
      <c r="G10" s="34">
        <f t="shared" si="0"/>
        <v>1.034752623688156</v>
      </c>
      <c r="H10" s="39">
        <f t="shared" si="1"/>
        <v>7.265052631578947</v>
      </c>
    </row>
    <row r="11" spans="1:8" ht="16.5">
      <c r="A11" s="19"/>
      <c r="B11" s="3" t="s">
        <v>3</v>
      </c>
      <c r="C11" s="4"/>
      <c r="D11" s="5">
        <v>12172</v>
      </c>
      <c r="E11" s="5">
        <v>6250</v>
      </c>
      <c r="F11" s="5">
        <v>12283.1</v>
      </c>
      <c r="G11" s="34">
        <f t="shared" si="0"/>
        <v>1.0091275057509037</v>
      </c>
      <c r="H11" s="39">
        <f t="shared" si="1"/>
        <v>1.9652960000000002</v>
      </c>
    </row>
    <row r="12" spans="1:8" ht="16.5" hidden="1">
      <c r="A12" s="19"/>
      <c r="B12" s="3" t="s">
        <v>47</v>
      </c>
      <c r="C12" s="4"/>
      <c r="D12" s="5">
        <v>0</v>
      </c>
      <c r="E12" s="5">
        <v>0</v>
      </c>
      <c r="F12" s="5">
        <v>0</v>
      </c>
      <c r="G12" s="34" t="e">
        <f t="shared" si="0"/>
        <v>#DIV/0!</v>
      </c>
      <c r="H12" s="39" t="e">
        <f t="shared" si="1"/>
        <v>#DIV/0!</v>
      </c>
    </row>
    <row r="13" spans="1:8" ht="16.5" hidden="1">
      <c r="A13" s="19"/>
      <c r="B13" s="3" t="s">
        <v>44</v>
      </c>
      <c r="C13" s="4"/>
      <c r="D13" s="5">
        <v>0</v>
      </c>
      <c r="E13" s="5">
        <v>0</v>
      </c>
      <c r="F13" s="5">
        <v>0</v>
      </c>
      <c r="G13" s="34" t="e">
        <f t="shared" si="0"/>
        <v>#DIV/0!</v>
      </c>
      <c r="H13" s="39" t="e">
        <f t="shared" si="1"/>
        <v>#DIV/0!</v>
      </c>
    </row>
    <row r="14" spans="1:8" ht="16.5">
      <c r="A14" s="19"/>
      <c r="B14" s="3" t="s">
        <v>4</v>
      </c>
      <c r="C14" s="4"/>
      <c r="D14" s="5">
        <v>1800</v>
      </c>
      <c r="E14" s="5">
        <v>1300</v>
      </c>
      <c r="F14" s="5">
        <v>1828.2</v>
      </c>
      <c r="G14" s="34">
        <f t="shared" si="0"/>
        <v>1.0156666666666667</v>
      </c>
      <c r="H14" s="39">
        <f t="shared" si="1"/>
        <v>1.4063076923076923</v>
      </c>
    </row>
    <row r="15" spans="1:8" ht="16.5">
      <c r="A15" s="19"/>
      <c r="B15" s="3" t="s">
        <v>167</v>
      </c>
      <c r="C15" s="4"/>
      <c r="D15" s="5">
        <v>1969</v>
      </c>
      <c r="E15" s="5">
        <v>1000</v>
      </c>
      <c r="F15" s="5">
        <v>2062.1</v>
      </c>
      <c r="G15" s="34">
        <f t="shared" si="0"/>
        <v>1.0472828847130522</v>
      </c>
      <c r="H15" s="39">
        <f t="shared" si="1"/>
        <v>2.0621</v>
      </c>
    </row>
    <row r="16" spans="1:8" ht="16.5">
      <c r="A16" s="19"/>
      <c r="B16" s="3" t="s">
        <v>5</v>
      </c>
      <c r="C16" s="4"/>
      <c r="D16" s="5">
        <v>27.9</v>
      </c>
      <c r="E16" s="5">
        <v>27.9</v>
      </c>
      <c r="F16" s="5">
        <v>27.9</v>
      </c>
      <c r="G16" s="34">
        <f t="shared" si="0"/>
        <v>1</v>
      </c>
      <c r="H16" s="39">
        <f t="shared" si="1"/>
        <v>1</v>
      </c>
    </row>
    <row r="17" spans="1:8" ht="33">
      <c r="A17" s="19"/>
      <c r="B17" s="33" t="s">
        <v>168</v>
      </c>
      <c r="C17" s="4"/>
      <c r="D17" s="5">
        <v>322</v>
      </c>
      <c r="E17" s="5">
        <v>225</v>
      </c>
      <c r="F17" s="5">
        <v>322.6</v>
      </c>
      <c r="G17" s="34">
        <f t="shared" si="0"/>
        <v>1.0018633540372672</v>
      </c>
      <c r="H17" s="39">
        <f t="shared" si="1"/>
        <v>1.4337777777777778</v>
      </c>
    </row>
    <row r="18" spans="1:8" ht="16.5" hidden="1">
      <c r="A18" s="19"/>
      <c r="B18" s="3" t="s">
        <v>6</v>
      </c>
      <c r="C18" s="4"/>
      <c r="D18" s="5">
        <v>0</v>
      </c>
      <c r="E18" s="5">
        <v>0</v>
      </c>
      <c r="F18" s="5">
        <v>0</v>
      </c>
      <c r="G18" s="34" t="e">
        <f t="shared" si="0"/>
        <v>#DIV/0!</v>
      </c>
      <c r="H18" s="39" t="e">
        <f t="shared" si="1"/>
        <v>#DIV/0!</v>
      </c>
    </row>
    <row r="19" spans="1:8" ht="16.5" hidden="1">
      <c r="A19" s="19"/>
      <c r="B19" s="3" t="s">
        <v>50</v>
      </c>
      <c r="C19" s="4"/>
      <c r="D19" s="5">
        <v>0</v>
      </c>
      <c r="E19" s="5">
        <v>0</v>
      </c>
      <c r="F19" s="5">
        <v>0</v>
      </c>
      <c r="G19" s="34" t="e">
        <f t="shared" si="0"/>
        <v>#DIV/0!</v>
      </c>
      <c r="H19" s="39" t="e">
        <f t="shared" si="1"/>
        <v>#DIV/0!</v>
      </c>
    </row>
    <row r="20" spans="1:8" ht="33">
      <c r="A20" s="19"/>
      <c r="B20" s="33" t="s">
        <v>169</v>
      </c>
      <c r="C20" s="4"/>
      <c r="D20" s="5">
        <v>910.1</v>
      </c>
      <c r="E20" s="5">
        <v>647.1</v>
      </c>
      <c r="F20" s="5">
        <v>923.7</v>
      </c>
      <c r="G20" s="34">
        <f t="shared" si="0"/>
        <v>1.014943412811779</v>
      </c>
      <c r="H20" s="39">
        <f t="shared" si="1"/>
        <v>1.4274455261937877</v>
      </c>
    </row>
    <row r="21" spans="1:8" ht="16.5">
      <c r="A21" s="19"/>
      <c r="B21" s="33" t="s">
        <v>170</v>
      </c>
      <c r="C21" s="4"/>
      <c r="D21" s="5">
        <v>40</v>
      </c>
      <c r="E21" s="5">
        <v>30</v>
      </c>
      <c r="F21" s="5">
        <v>40.3</v>
      </c>
      <c r="G21" s="34">
        <f t="shared" si="0"/>
        <v>1.0074999999999998</v>
      </c>
      <c r="H21" s="39">
        <f t="shared" si="1"/>
        <v>1.3433333333333333</v>
      </c>
    </row>
    <row r="22" spans="1:8" ht="16.5" hidden="1">
      <c r="A22" s="19"/>
      <c r="B22" s="3" t="s">
        <v>7</v>
      </c>
      <c r="C22" s="4"/>
      <c r="D22" s="5">
        <v>0</v>
      </c>
      <c r="E22" s="5">
        <v>0</v>
      </c>
      <c r="F22" s="5">
        <v>0</v>
      </c>
      <c r="G22" s="34" t="e">
        <f t="shared" si="0"/>
        <v>#DIV/0!</v>
      </c>
      <c r="H22" s="39" t="e">
        <f t="shared" si="1"/>
        <v>#DIV/0!</v>
      </c>
    </row>
    <row r="23" spans="1:8" ht="33.75" customHeight="1">
      <c r="A23" s="19"/>
      <c r="B23" s="3" t="s">
        <v>8</v>
      </c>
      <c r="C23" s="4"/>
      <c r="D23" s="5">
        <f>D24+D25+D27+D28+D26+D29</f>
        <v>4052.2999999999997</v>
      </c>
      <c r="E23" s="5">
        <f>E24+E25+E27+E28+E26+E29</f>
        <v>3629.6</v>
      </c>
      <c r="F23" s="5">
        <f>F24+F25+F27+F28+F26+F29</f>
        <v>4052.2999999999997</v>
      </c>
      <c r="G23" s="34">
        <f t="shared" si="0"/>
        <v>1</v>
      </c>
      <c r="H23" s="39">
        <f t="shared" si="1"/>
        <v>1.1164591139519506</v>
      </c>
    </row>
    <row r="24" spans="1:8" ht="16.5">
      <c r="A24" s="19"/>
      <c r="B24" s="3" t="s">
        <v>9</v>
      </c>
      <c r="C24" s="4"/>
      <c r="D24" s="5">
        <v>1691.1</v>
      </c>
      <c r="E24" s="5">
        <v>1268.4</v>
      </c>
      <c r="F24" s="5">
        <v>1691.1</v>
      </c>
      <c r="G24" s="34">
        <f t="shared" si="0"/>
        <v>1</v>
      </c>
      <c r="H24" s="39">
        <f t="shared" si="1"/>
        <v>1.3332544938505202</v>
      </c>
    </row>
    <row r="25" spans="1:8" ht="16.5">
      <c r="A25" s="19"/>
      <c r="B25" s="3" t="s">
        <v>163</v>
      </c>
      <c r="C25" s="4"/>
      <c r="D25" s="5">
        <v>2361.2</v>
      </c>
      <c r="E25" s="5">
        <v>2361.2</v>
      </c>
      <c r="F25" s="5">
        <v>2361.2</v>
      </c>
      <c r="G25" s="34">
        <f t="shared" si="0"/>
        <v>1</v>
      </c>
      <c r="H25" s="39">
        <f t="shared" si="1"/>
        <v>1</v>
      </c>
    </row>
    <row r="26" spans="1:8" ht="16.5" hidden="1">
      <c r="A26" s="19"/>
      <c r="B26" s="6" t="s">
        <v>82</v>
      </c>
      <c r="C26" s="7"/>
      <c r="D26" s="5">
        <v>0</v>
      </c>
      <c r="E26" s="5">
        <v>0</v>
      </c>
      <c r="F26" s="5">
        <v>0</v>
      </c>
      <c r="G26" s="34" t="e">
        <f t="shared" si="0"/>
        <v>#DIV/0!</v>
      </c>
      <c r="H26" s="39" t="e">
        <f t="shared" si="1"/>
        <v>#DIV/0!</v>
      </c>
    </row>
    <row r="27" spans="1:8" ht="16.5" hidden="1">
      <c r="A27" s="19"/>
      <c r="B27" s="3" t="s">
        <v>23</v>
      </c>
      <c r="C27" s="4"/>
      <c r="D27" s="5">
        <v>0</v>
      </c>
      <c r="E27" s="5">
        <v>0</v>
      </c>
      <c r="F27" s="5">
        <v>0</v>
      </c>
      <c r="G27" s="34" t="e">
        <f t="shared" si="0"/>
        <v>#DIV/0!</v>
      </c>
      <c r="H27" s="39" t="e">
        <f t="shared" si="1"/>
        <v>#DIV/0!</v>
      </c>
    </row>
    <row r="28" spans="1:8" ht="29.25" customHeight="1" hidden="1">
      <c r="A28" s="19"/>
      <c r="B28" s="3" t="s">
        <v>10</v>
      </c>
      <c r="C28" s="4"/>
      <c r="D28" s="5">
        <v>0</v>
      </c>
      <c r="E28" s="5">
        <v>0</v>
      </c>
      <c r="F28" s="5">
        <v>0</v>
      </c>
      <c r="G28" s="34" t="e">
        <f t="shared" si="0"/>
        <v>#DIV/0!</v>
      </c>
      <c r="H28" s="39" t="e">
        <f t="shared" si="1"/>
        <v>#DIV/0!</v>
      </c>
    </row>
    <row r="29" spans="1:8" ht="33" customHeight="1" hidden="1" thickBot="1">
      <c r="A29" s="19"/>
      <c r="B29" s="20" t="s">
        <v>58</v>
      </c>
      <c r="C29" s="4"/>
      <c r="D29" s="8">
        <v>0</v>
      </c>
      <c r="E29" s="8">
        <v>0</v>
      </c>
      <c r="F29" s="8">
        <v>0</v>
      </c>
      <c r="G29" s="34" t="e">
        <f t="shared" si="0"/>
        <v>#DIV/0!</v>
      </c>
      <c r="H29" s="39" t="e">
        <f t="shared" si="1"/>
        <v>#DIV/0!</v>
      </c>
    </row>
    <row r="30" spans="1:8" ht="16.5">
      <c r="A30" s="19"/>
      <c r="B30" s="3" t="s">
        <v>162</v>
      </c>
      <c r="C30" s="4"/>
      <c r="D30" s="5">
        <f>D6+D23</f>
        <v>79421</v>
      </c>
      <c r="E30" s="5">
        <f>E6+E23</f>
        <v>47796.2</v>
      </c>
      <c r="F30" s="5">
        <f>F6+F23</f>
        <v>81718.70000000001</v>
      </c>
      <c r="G30" s="34">
        <f t="shared" si="0"/>
        <v>1.028930635474245</v>
      </c>
      <c r="H30" s="39">
        <f t="shared" si="1"/>
        <v>1.7097321544390562</v>
      </c>
    </row>
    <row r="31" spans="1:8" ht="16.5" hidden="1">
      <c r="A31" s="19"/>
      <c r="B31" s="3" t="s">
        <v>48</v>
      </c>
      <c r="C31" s="4"/>
      <c r="D31" s="5">
        <f>D6</f>
        <v>75368.7</v>
      </c>
      <c r="E31" s="5">
        <f>E6</f>
        <v>44166.6</v>
      </c>
      <c r="F31" s="5">
        <f>F6</f>
        <v>77666.40000000001</v>
      </c>
      <c r="G31" s="39">
        <f t="shared" si="0"/>
        <v>1.0304861301840156</v>
      </c>
      <c r="H31" s="39">
        <f>F31/E31</f>
        <v>1.7584871826221626</v>
      </c>
    </row>
    <row r="32" spans="1:8" ht="16.5">
      <c r="A32" s="41"/>
      <c r="B32" s="42"/>
      <c r="C32" s="42"/>
      <c r="D32" s="42"/>
      <c r="E32" s="42"/>
      <c r="F32" s="42"/>
      <c r="G32" s="42"/>
      <c r="H32" s="43"/>
    </row>
    <row r="33" spans="1:8" ht="15" customHeight="1">
      <c r="A33" s="51" t="s">
        <v>60</v>
      </c>
      <c r="B33" s="52" t="s">
        <v>11</v>
      </c>
      <c r="C33" s="55" t="s">
        <v>61</v>
      </c>
      <c r="D33" s="44" t="s">
        <v>158</v>
      </c>
      <c r="E33" s="48" t="s">
        <v>153</v>
      </c>
      <c r="F33" s="44" t="s">
        <v>159</v>
      </c>
      <c r="G33" s="44" t="s">
        <v>160</v>
      </c>
      <c r="H33" s="53" t="s">
        <v>154</v>
      </c>
    </row>
    <row r="34" spans="1:8" ht="98.25" customHeight="1">
      <c r="A34" s="51"/>
      <c r="B34" s="52"/>
      <c r="C34" s="56"/>
      <c r="D34" s="44"/>
      <c r="E34" s="49"/>
      <c r="F34" s="44"/>
      <c r="G34" s="44"/>
      <c r="H34" s="54"/>
    </row>
    <row r="35" spans="1:8" ht="20.25" customHeight="1">
      <c r="A35" s="9"/>
      <c r="B35" s="31">
        <v>1</v>
      </c>
      <c r="C35" s="32"/>
      <c r="D35" s="29">
        <v>2</v>
      </c>
      <c r="E35" s="30"/>
      <c r="F35" s="29">
        <v>3</v>
      </c>
      <c r="G35" s="29">
        <v>4</v>
      </c>
      <c r="H35" s="2"/>
    </row>
    <row r="36" spans="1:8" ht="16.5">
      <c r="A36" s="4" t="s">
        <v>25</v>
      </c>
      <c r="B36" s="3" t="s">
        <v>12</v>
      </c>
      <c r="C36" s="4"/>
      <c r="D36" s="5">
        <f>D37+D41+D42+D39</f>
        <v>5596.9</v>
      </c>
      <c r="E36" s="5">
        <f>E37+E41+E42+E39</f>
        <v>3554.4</v>
      </c>
      <c r="F36" s="5">
        <f>F37+F41+F42+F39</f>
        <v>5531.4</v>
      </c>
      <c r="G36" s="34">
        <f>F36/D36</f>
        <v>0.9882970930336437</v>
      </c>
      <c r="H36" s="39">
        <f>F36/E36</f>
        <v>1.5562120189061444</v>
      </c>
    </row>
    <row r="37" spans="1:8" ht="76.5" customHeight="1">
      <c r="A37" s="4" t="s">
        <v>26</v>
      </c>
      <c r="B37" s="3" t="s">
        <v>133</v>
      </c>
      <c r="C37" s="4"/>
      <c r="D37" s="5">
        <f>D38</f>
        <v>1114.7</v>
      </c>
      <c r="E37" s="5">
        <f>E38</f>
        <v>876.5</v>
      </c>
      <c r="F37" s="5">
        <f>F38</f>
        <v>1114.7</v>
      </c>
      <c r="G37" s="34">
        <f aca="true" t="shared" si="2" ref="G37:G100">F37/D37</f>
        <v>1</v>
      </c>
      <c r="H37" s="39">
        <f aca="true" t="shared" si="3" ref="H37:H102">F37/E37</f>
        <v>1.2717626925270964</v>
      </c>
    </row>
    <row r="38" spans="1:8" ht="34.5" customHeight="1">
      <c r="A38" s="10"/>
      <c r="B38" s="11" t="s">
        <v>73</v>
      </c>
      <c r="C38" s="10" t="s">
        <v>26</v>
      </c>
      <c r="D38" s="12">
        <v>1114.7</v>
      </c>
      <c r="E38" s="12">
        <v>876.5</v>
      </c>
      <c r="F38" s="12">
        <v>1114.7</v>
      </c>
      <c r="G38" s="34">
        <f t="shared" si="2"/>
        <v>1</v>
      </c>
      <c r="H38" s="39">
        <f t="shared" si="3"/>
        <v>1.2717626925270964</v>
      </c>
    </row>
    <row r="39" spans="1:8" ht="37.5" customHeight="1">
      <c r="A39" s="10" t="s">
        <v>71</v>
      </c>
      <c r="B39" s="11" t="s">
        <v>141</v>
      </c>
      <c r="C39" s="10" t="s">
        <v>71</v>
      </c>
      <c r="D39" s="12">
        <f>D40</f>
        <v>153.3</v>
      </c>
      <c r="E39" s="12">
        <f>E40</f>
        <v>153.4</v>
      </c>
      <c r="F39" s="12">
        <f>F40</f>
        <v>153.3</v>
      </c>
      <c r="G39" s="34">
        <f t="shared" si="2"/>
        <v>1</v>
      </c>
      <c r="H39" s="39">
        <f t="shared" si="3"/>
        <v>0.9993481095176011</v>
      </c>
    </row>
    <row r="40" spans="1:8" ht="55.5" customHeight="1">
      <c r="A40" s="10"/>
      <c r="B40" s="11" t="s">
        <v>132</v>
      </c>
      <c r="C40" s="10" t="s">
        <v>131</v>
      </c>
      <c r="D40" s="12">
        <v>153.3</v>
      </c>
      <c r="E40" s="12">
        <v>153.4</v>
      </c>
      <c r="F40" s="12">
        <v>153.3</v>
      </c>
      <c r="G40" s="34">
        <f t="shared" si="2"/>
        <v>1</v>
      </c>
      <c r="H40" s="39">
        <f t="shared" si="3"/>
        <v>0.9993481095176011</v>
      </c>
    </row>
    <row r="41" spans="1:8" ht="16.5" hidden="1">
      <c r="A41" s="4" t="s">
        <v>27</v>
      </c>
      <c r="B41" s="3" t="s">
        <v>67</v>
      </c>
      <c r="C41" s="4" t="s">
        <v>27</v>
      </c>
      <c r="D41" s="5">
        <v>0</v>
      </c>
      <c r="E41" s="5">
        <v>37.5</v>
      </c>
      <c r="F41" s="5">
        <v>0</v>
      </c>
      <c r="G41" s="34" t="e">
        <f t="shared" si="2"/>
        <v>#DIV/0!</v>
      </c>
      <c r="H41" s="39">
        <f t="shared" si="3"/>
        <v>0</v>
      </c>
    </row>
    <row r="42" spans="1:9" ht="41.25" customHeight="1">
      <c r="A42" s="4" t="s">
        <v>52</v>
      </c>
      <c r="B42" s="3" t="s">
        <v>174</v>
      </c>
      <c r="C42" s="4"/>
      <c r="D42" s="5">
        <f>D43+D45+D46+D48+D47+D44</f>
        <v>4328.9</v>
      </c>
      <c r="E42" s="5">
        <f>E43+E45+E46+E48+E47+E44</f>
        <v>2487</v>
      </c>
      <c r="F42" s="5">
        <f>F43+F45+F46+F48+F47+F44</f>
        <v>4263.4</v>
      </c>
      <c r="G42" s="34">
        <f t="shared" si="2"/>
        <v>0.9848691353461618</v>
      </c>
      <c r="H42" s="39">
        <f t="shared" si="3"/>
        <v>1.7142742259750703</v>
      </c>
      <c r="I42" s="21"/>
    </row>
    <row r="43" spans="1:9" s="23" customFormat="1" ht="39" customHeight="1">
      <c r="A43" s="10"/>
      <c r="B43" s="11" t="s">
        <v>171</v>
      </c>
      <c r="C43" s="10" t="s">
        <v>87</v>
      </c>
      <c r="D43" s="12">
        <v>877.2</v>
      </c>
      <c r="E43" s="12">
        <v>646.9</v>
      </c>
      <c r="F43" s="12">
        <v>854.3</v>
      </c>
      <c r="G43" s="34">
        <f t="shared" si="2"/>
        <v>0.9738942088463292</v>
      </c>
      <c r="H43" s="39">
        <f t="shared" si="3"/>
        <v>1.3206059669191528</v>
      </c>
      <c r="I43" s="22"/>
    </row>
    <row r="44" spans="1:9" s="23" customFormat="1" ht="39.75" customHeight="1">
      <c r="A44" s="10"/>
      <c r="B44" s="11" t="s">
        <v>130</v>
      </c>
      <c r="C44" s="10" t="s">
        <v>129</v>
      </c>
      <c r="D44" s="12">
        <v>83.9</v>
      </c>
      <c r="E44" s="12">
        <v>94.6</v>
      </c>
      <c r="F44" s="12">
        <v>73.7</v>
      </c>
      <c r="G44" s="34">
        <f t="shared" si="2"/>
        <v>0.8784266984505363</v>
      </c>
      <c r="H44" s="39">
        <f t="shared" si="3"/>
        <v>0.7790697674418605</v>
      </c>
      <c r="I44" s="22"/>
    </row>
    <row r="45" spans="1:9" s="23" customFormat="1" ht="51.75" customHeight="1">
      <c r="A45" s="10"/>
      <c r="B45" s="11" t="s">
        <v>128</v>
      </c>
      <c r="C45" s="10" t="s">
        <v>112</v>
      </c>
      <c r="D45" s="12">
        <v>359.2</v>
      </c>
      <c r="E45" s="12">
        <v>340.8</v>
      </c>
      <c r="F45" s="12">
        <v>330.3</v>
      </c>
      <c r="G45" s="34">
        <f t="shared" si="2"/>
        <v>0.9195434298440981</v>
      </c>
      <c r="H45" s="39">
        <f t="shared" si="3"/>
        <v>0.9691901408450704</v>
      </c>
      <c r="I45" s="22"/>
    </row>
    <row r="46" spans="1:9" s="23" customFormat="1" ht="71.25" customHeight="1">
      <c r="A46" s="10"/>
      <c r="B46" s="11" t="s">
        <v>172</v>
      </c>
      <c r="C46" s="10" t="s">
        <v>83</v>
      </c>
      <c r="D46" s="12">
        <v>28</v>
      </c>
      <c r="E46" s="12">
        <v>28</v>
      </c>
      <c r="F46" s="12">
        <v>28</v>
      </c>
      <c r="G46" s="34">
        <f t="shared" si="2"/>
        <v>1</v>
      </c>
      <c r="H46" s="39">
        <f t="shared" si="3"/>
        <v>1</v>
      </c>
      <c r="I46" s="22"/>
    </row>
    <row r="47" spans="1:9" s="23" customFormat="1" ht="31.5" customHeight="1">
      <c r="A47" s="10"/>
      <c r="B47" s="11" t="s">
        <v>88</v>
      </c>
      <c r="C47" s="10" t="s">
        <v>89</v>
      </c>
      <c r="D47" s="12">
        <v>2735</v>
      </c>
      <c r="E47" s="12">
        <v>1200</v>
      </c>
      <c r="F47" s="12">
        <v>2734.1</v>
      </c>
      <c r="G47" s="34">
        <f t="shared" si="2"/>
        <v>0.999670932358318</v>
      </c>
      <c r="H47" s="39">
        <f t="shared" si="3"/>
        <v>2.2784166666666668</v>
      </c>
      <c r="I47" s="22"/>
    </row>
    <row r="48" spans="1:9" s="23" customFormat="1" ht="33">
      <c r="A48" s="10"/>
      <c r="B48" s="11" t="s">
        <v>173</v>
      </c>
      <c r="C48" s="10" t="s">
        <v>86</v>
      </c>
      <c r="D48" s="12">
        <v>245.6</v>
      </c>
      <c r="E48" s="12">
        <v>176.7</v>
      </c>
      <c r="F48" s="12">
        <v>243</v>
      </c>
      <c r="G48" s="34">
        <f t="shared" si="2"/>
        <v>0.989413680781759</v>
      </c>
      <c r="H48" s="39">
        <f t="shared" si="3"/>
        <v>1.3752122241086588</v>
      </c>
      <c r="I48" s="22"/>
    </row>
    <row r="49" spans="1:8" ht="18.75" customHeight="1">
      <c r="A49" s="9" t="s">
        <v>28</v>
      </c>
      <c r="B49" s="40" t="s">
        <v>13</v>
      </c>
      <c r="C49" s="9"/>
      <c r="D49" s="5">
        <f aca="true" t="shared" si="4" ref="D49:F50">D50</f>
        <v>621.4</v>
      </c>
      <c r="E49" s="5">
        <f t="shared" si="4"/>
        <v>472</v>
      </c>
      <c r="F49" s="5">
        <f t="shared" si="4"/>
        <v>614.6</v>
      </c>
      <c r="G49" s="34">
        <f t="shared" si="2"/>
        <v>0.9890569681364662</v>
      </c>
      <c r="H49" s="39">
        <f t="shared" si="3"/>
        <v>1.3021186440677968</v>
      </c>
    </row>
    <row r="50" spans="1:8" ht="57.75" customHeight="1">
      <c r="A50" s="4" t="s">
        <v>59</v>
      </c>
      <c r="B50" s="3" t="s">
        <v>68</v>
      </c>
      <c r="C50" s="4"/>
      <c r="D50" s="5">
        <f t="shared" si="4"/>
        <v>621.4</v>
      </c>
      <c r="E50" s="5">
        <f t="shared" si="4"/>
        <v>472</v>
      </c>
      <c r="F50" s="5">
        <f t="shared" si="4"/>
        <v>614.6</v>
      </c>
      <c r="G50" s="34">
        <f t="shared" si="2"/>
        <v>0.9890569681364662</v>
      </c>
      <c r="H50" s="39">
        <f t="shared" si="3"/>
        <v>1.3021186440677968</v>
      </c>
    </row>
    <row r="51" spans="1:8" ht="100.5" customHeight="1">
      <c r="A51" s="4"/>
      <c r="B51" s="3" t="s">
        <v>143</v>
      </c>
      <c r="C51" s="4" t="s">
        <v>142</v>
      </c>
      <c r="D51" s="5">
        <f>D52+D53+D54+D55</f>
        <v>621.4</v>
      </c>
      <c r="E51" s="5">
        <f>E52+E53+E54+E55</f>
        <v>472</v>
      </c>
      <c r="F51" s="5">
        <f>F52+F53+F54+F55</f>
        <v>614.6</v>
      </c>
      <c r="G51" s="34">
        <f t="shared" si="2"/>
        <v>0.9890569681364662</v>
      </c>
      <c r="H51" s="39">
        <f t="shared" si="3"/>
        <v>1.3021186440677968</v>
      </c>
    </row>
    <row r="52" spans="1:9" s="23" customFormat="1" ht="36" customHeight="1">
      <c r="A52" s="10"/>
      <c r="B52" s="11" t="s">
        <v>113</v>
      </c>
      <c r="C52" s="10" t="s">
        <v>114</v>
      </c>
      <c r="D52" s="12">
        <v>93</v>
      </c>
      <c r="E52" s="12">
        <v>75</v>
      </c>
      <c r="F52" s="12">
        <v>92.9</v>
      </c>
      <c r="G52" s="34">
        <f t="shared" si="2"/>
        <v>0.9989247311827958</v>
      </c>
      <c r="H52" s="39">
        <f t="shared" si="3"/>
        <v>1.2386666666666668</v>
      </c>
      <c r="I52" s="24"/>
    </row>
    <row r="53" spans="1:9" s="23" customFormat="1" ht="66.75" customHeight="1">
      <c r="A53" s="10"/>
      <c r="B53" s="11" t="s">
        <v>115</v>
      </c>
      <c r="C53" s="10" t="s">
        <v>116</v>
      </c>
      <c r="D53" s="12">
        <v>518.4</v>
      </c>
      <c r="E53" s="12">
        <v>390</v>
      </c>
      <c r="F53" s="12">
        <v>511.7</v>
      </c>
      <c r="G53" s="34">
        <f t="shared" si="2"/>
        <v>0.9870756172839507</v>
      </c>
      <c r="H53" s="39">
        <f t="shared" si="3"/>
        <v>1.312051282051282</v>
      </c>
      <c r="I53" s="24"/>
    </row>
    <row r="54" spans="1:9" s="23" customFormat="1" ht="66.75" customHeight="1">
      <c r="A54" s="10"/>
      <c r="B54" s="11" t="s">
        <v>118</v>
      </c>
      <c r="C54" s="10" t="s">
        <v>117</v>
      </c>
      <c r="D54" s="12">
        <v>10</v>
      </c>
      <c r="E54" s="12">
        <v>3.5</v>
      </c>
      <c r="F54" s="12">
        <v>10</v>
      </c>
      <c r="G54" s="34">
        <f t="shared" si="2"/>
        <v>1</v>
      </c>
      <c r="H54" s="39">
        <f t="shared" si="3"/>
        <v>2.857142857142857</v>
      </c>
      <c r="I54" s="24"/>
    </row>
    <row r="55" spans="1:9" s="23" customFormat="1" ht="51.75" customHeight="1" hidden="1">
      <c r="A55" s="10"/>
      <c r="B55" s="11" t="s">
        <v>119</v>
      </c>
      <c r="C55" s="10" t="s">
        <v>120</v>
      </c>
      <c r="D55" s="12">
        <v>0</v>
      </c>
      <c r="E55" s="12">
        <v>3.5</v>
      </c>
      <c r="F55" s="12">
        <v>0</v>
      </c>
      <c r="G55" s="34" t="e">
        <f t="shared" si="2"/>
        <v>#DIV/0!</v>
      </c>
      <c r="H55" s="39">
        <f t="shared" si="3"/>
        <v>0</v>
      </c>
      <c r="I55" s="24"/>
    </row>
    <row r="56" spans="1:8" ht="34.5" customHeight="1">
      <c r="A56" s="4" t="s">
        <v>29</v>
      </c>
      <c r="B56" s="3" t="s">
        <v>14</v>
      </c>
      <c r="C56" s="4"/>
      <c r="D56" s="5">
        <f>SUM(D58:D61)+D62</f>
        <v>7902.5</v>
      </c>
      <c r="E56" s="5">
        <f>SUM(E58:E61)+E62</f>
        <v>6137.5</v>
      </c>
      <c r="F56" s="5">
        <f>SUM(F58:F61)+F62</f>
        <v>7896.7</v>
      </c>
      <c r="G56" s="34">
        <f t="shared" si="2"/>
        <v>0.9992660550458715</v>
      </c>
      <c r="H56" s="39">
        <f t="shared" si="3"/>
        <v>1.2866313645621181</v>
      </c>
    </row>
    <row r="57" spans="1:8" ht="39.75" customHeight="1">
      <c r="A57" s="4" t="s">
        <v>49</v>
      </c>
      <c r="B57" s="3" t="s">
        <v>69</v>
      </c>
      <c r="C57" s="4"/>
      <c r="D57" s="5">
        <f>D60+D59+D58+D61</f>
        <v>7870</v>
      </c>
      <c r="E57" s="5">
        <f>E60+E59+E58+E61</f>
        <v>6095.6</v>
      </c>
      <c r="F57" s="5">
        <f>F60+F59+F58+F61</f>
        <v>7869.2</v>
      </c>
      <c r="G57" s="34">
        <f t="shared" si="2"/>
        <v>0.9998983481575603</v>
      </c>
      <c r="H57" s="39">
        <f t="shared" si="3"/>
        <v>1.2909639740140428</v>
      </c>
    </row>
    <row r="58" spans="1:8" ht="69" customHeight="1" hidden="1">
      <c r="A58" s="4"/>
      <c r="B58" s="3" t="s">
        <v>78</v>
      </c>
      <c r="C58" s="4" t="s">
        <v>79</v>
      </c>
      <c r="D58" s="5">
        <v>0</v>
      </c>
      <c r="E58" s="5">
        <v>0</v>
      </c>
      <c r="F58" s="5">
        <v>0</v>
      </c>
      <c r="G58" s="34" t="e">
        <f t="shared" si="2"/>
        <v>#DIV/0!</v>
      </c>
      <c r="H58" s="39" t="e">
        <f t="shared" si="3"/>
        <v>#DIV/0!</v>
      </c>
    </row>
    <row r="59" spans="1:8" ht="68.25" customHeight="1" hidden="1">
      <c r="A59" s="4"/>
      <c r="B59" s="3" t="s">
        <v>81</v>
      </c>
      <c r="C59" s="4" t="s">
        <v>80</v>
      </c>
      <c r="D59" s="5">
        <v>0</v>
      </c>
      <c r="E59" s="5">
        <v>0</v>
      </c>
      <c r="F59" s="5">
        <v>0</v>
      </c>
      <c r="G59" s="34" t="e">
        <f t="shared" si="2"/>
        <v>#DIV/0!</v>
      </c>
      <c r="H59" s="39" t="e">
        <f t="shared" si="3"/>
        <v>#DIV/0!</v>
      </c>
    </row>
    <row r="60" spans="1:8" ht="45" customHeight="1" hidden="1">
      <c r="A60" s="4"/>
      <c r="B60" s="3" t="s">
        <v>75</v>
      </c>
      <c r="C60" s="4" t="s">
        <v>74</v>
      </c>
      <c r="D60" s="5">
        <v>0</v>
      </c>
      <c r="E60" s="5">
        <v>0</v>
      </c>
      <c r="F60" s="5">
        <v>0</v>
      </c>
      <c r="G60" s="34" t="e">
        <f t="shared" si="2"/>
        <v>#DIV/0!</v>
      </c>
      <c r="H60" s="39" t="e">
        <f t="shared" si="3"/>
        <v>#DIV/0!</v>
      </c>
    </row>
    <row r="61" spans="1:8" ht="57" customHeight="1">
      <c r="A61" s="4"/>
      <c r="B61" s="11" t="s">
        <v>91</v>
      </c>
      <c r="C61" s="10" t="s">
        <v>90</v>
      </c>
      <c r="D61" s="12">
        <v>7870</v>
      </c>
      <c r="E61" s="12">
        <v>6095.6</v>
      </c>
      <c r="F61" s="12">
        <v>7869.2</v>
      </c>
      <c r="G61" s="34">
        <f t="shared" si="2"/>
        <v>0.9998983481575603</v>
      </c>
      <c r="H61" s="39">
        <f t="shared" si="3"/>
        <v>1.2909639740140428</v>
      </c>
    </row>
    <row r="62" spans="1:8" ht="45.75" customHeight="1">
      <c r="A62" s="4" t="s">
        <v>30</v>
      </c>
      <c r="B62" s="3" t="s">
        <v>155</v>
      </c>
      <c r="C62" s="10"/>
      <c r="D62" s="12">
        <f>D63</f>
        <v>32.5</v>
      </c>
      <c r="E62" s="12">
        <f>E63</f>
        <v>41.9</v>
      </c>
      <c r="F62" s="12">
        <f>F63</f>
        <v>27.5</v>
      </c>
      <c r="G62" s="34">
        <f t="shared" si="2"/>
        <v>0.8461538461538461</v>
      </c>
      <c r="H62" s="39">
        <f t="shared" si="3"/>
        <v>0.6563245823389021</v>
      </c>
    </row>
    <row r="63" spans="1:8" ht="37.5" customHeight="1">
      <c r="A63" s="4"/>
      <c r="B63" s="11" t="s">
        <v>51</v>
      </c>
      <c r="C63" s="10" t="s">
        <v>108</v>
      </c>
      <c r="D63" s="12">
        <v>32.5</v>
      </c>
      <c r="E63" s="12">
        <v>41.9</v>
      </c>
      <c r="F63" s="12">
        <v>27.5</v>
      </c>
      <c r="G63" s="34">
        <f t="shared" si="2"/>
        <v>0.8461538461538461</v>
      </c>
      <c r="H63" s="39">
        <f t="shared" si="3"/>
        <v>0.6563245823389021</v>
      </c>
    </row>
    <row r="64" spans="1:8" ht="30.75" customHeight="1">
      <c r="A64" s="4" t="s">
        <v>31</v>
      </c>
      <c r="B64" s="3" t="s">
        <v>15</v>
      </c>
      <c r="C64" s="4"/>
      <c r="D64" s="5">
        <f>D65+D69+D77</f>
        <v>35909.5</v>
      </c>
      <c r="E64" s="5">
        <f>E65+E69+E77</f>
        <v>29234.800000000003</v>
      </c>
      <c r="F64" s="5">
        <f>F65+F69+F77</f>
        <v>35377.8</v>
      </c>
      <c r="G64" s="34">
        <f t="shared" si="2"/>
        <v>0.9851933332405075</v>
      </c>
      <c r="H64" s="39">
        <f t="shared" si="3"/>
        <v>1.2101262878487282</v>
      </c>
    </row>
    <row r="65" spans="1:8" ht="21.75" customHeight="1">
      <c r="A65" s="4" t="s">
        <v>32</v>
      </c>
      <c r="B65" s="3" t="s">
        <v>176</v>
      </c>
      <c r="C65" s="4"/>
      <c r="D65" s="5">
        <f>D68+D67+D66</f>
        <v>2341.3999999999996</v>
      </c>
      <c r="E65" s="5">
        <f>E68+E67+E66</f>
        <v>2337.3</v>
      </c>
      <c r="F65" s="5">
        <f>F68+F67+F66</f>
        <v>2341.3</v>
      </c>
      <c r="G65" s="34">
        <f t="shared" si="2"/>
        <v>0.9999572905099515</v>
      </c>
      <c r="H65" s="39">
        <f t="shared" si="3"/>
        <v>1.0017113763744492</v>
      </c>
    </row>
    <row r="66" spans="1:8" ht="70.5" customHeight="1">
      <c r="A66" s="4"/>
      <c r="B66" s="11" t="s">
        <v>92</v>
      </c>
      <c r="C66" s="10" t="s">
        <v>93</v>
      </c>
      <c r="D66" s="12">
        <v>746.3</v>
      </c>
      <c r="E66" s="12">
        <v>645.8</v>
      </c>
      <c r="F66" s="12">
        <v>746.2</v>
      </c>
      <c r="G66" s="34">
        <f t="shared" si="2"/>
        <v>0.9998660056277637</v>
      </c>
      <c r="H66" s="39">
        <f t="shared" si="3"/>
        <v>1.1554660885723136</v>
      </c>
    </row>
    <row r="67" spans="1:8" ht="70.5" customHeight="1">
      <c r="A67" s="4"/>
      <c r="B67" s="11" t="s">
        <v>175</v>
      </c>
      <c r="C67" s="13" t="s">
        <v>134</v>
      </c>
      <c r="D67" s="12">
        <v>356.3</v>
      </c>
      <c r="E67" s="12">
        <v>450</v>
      </c>
      <c r="F67" s="12">
        <v>356.3</v>
      </c>
      <c r="G67" s="34">
        <f t="shared" si="2"/>
        <v>1</v>
      </c>
      <c r="H67" s="39">
        <f t="shared" si="3"/>
        <v>0.7917777777777778</v>
      </c>
    </row>
    <row r="68" spans="1:8" ht="37.5" customHeight="1">
      <c r="A68" s="4"/>
      <c r="B68" s="11" t="s">
        <v>64</v>
      </c>
      <c r="C68" s="10" t="s">
        <v>94</v>
      </c>
      <c r="D68" s="12">
        <v>1238.8</v>
      </c>
      <c r="E68" s="12">
        <v>1241.5</v>
      </c>
      <c r="F68" s="12">
        <v>1238.8</v>
      </c>
      <c r="G68" s="34">
        <f t="shared" si="2"/>
        <v>1</v>
      </c>
      <c r="H68" s="39">
        <f t="shared" si="3"/>
        <v>0.9978252114377768</v>
      </c>
    </row>
    <row r="69" spans="1:8" ht="27" customHeight="1">
      <c r="A69" s="4" t="s">
        <v>33</v>
      </c>
      <c r="B69" s="3" t="s">
        <v>177</v>
      </c>
      <c r="C69" s="4"/>
      <c r="D69" s="5">
        <f>D70</f>
        <v>4565</v>
      </c>
      <c r="E69" s="5">
        <f>E70</f>
        <v>3897.7000000000003</v>
      </c>
      <c r="F69" s="5">
        <f>F70</f>
        <v>4565</v>
      </c>
      <c r="G69" s="34">
        <f t="shared" si="2"/>
        <v>1</v>
      </c>
      <c r="H69" s="39">
        <f t="shared" si="3"/>
        <v>1.1712035302870922</v>
      </c>
    </row>
    <row r="70" spans="1:9" s="23" customFormat="1" ht="51" customHeight="1" hidden="1">
      <c r="A70" s="10"/>
      <c r="B70" s="11" t="s">
        <v>123</v>
      </c>
      <c r="C70" s="10" t="s">
        <v>109</v>
      </c>
      <c r="D70" s="12">
        <f>D71+D76+D72+D73+D74+D75</f>
        <v>4565</v>
      </c>
      <c r="E70" s="12">
        <f>E71+E76+E72+E73+E74+E75</f>
        <v>3897.7000000000003</v>
      </c>
      <c r="F70" s="12">
        <f>F71+F76+F72+F73+F74+F75</f>
        <v>4565</v>
      </c>
      <c r="G70" s="34">
        <f t="shared" si="2"/>
        <v>1</v>
      </c>
      <c r="H70" s="39">
        <f t="shared" si="3"/>
        <v>1.1712035302870922</v>
      </c>
      <c r="I70" s="24"/>
    </row>
    <row r="71" spans="1:9" s="23" customFormat="1" ht="56.25" customHeight="1" hidden="1">
      <c r="A71" s="10"/>
      <c r="B71" s="11" t="s">
        <v>121</v>
      </c>
      <c r="C71" s="10" t="s">
        <v>122</v>
      </c>
      <c r="D71" s="12">
        <v>0</v>
      </c>
      <c r="E71" s="12">
        <v>0</v>
      </c>
      <c r="F71" s="12">
        <v>0</v>
      </c>
      <c r="G71" s="34" t="e">
        <f t="shared" si="2"/>
        <v>#DIV/0!</v>
      </c>
      <c r="H71" s="39" t="e">
        <f t="shared" si="3"/>
        <v>#DIV/0!</v>
      </c>
      <c r="I71" s="24"/>
    </row>
    <row r="72" spans="1:9" s="23" customFormat="1" ht="70.5" customHeight="1">
      <c r="A72" s="10"/>
      <c r="B72" s="11" t="s">
        <v>145</v>
      </c>
      <c r="C72" s="10" t="s">
        <v>144</v>
      </c>
      <c r="D72" s="12">
        <v>415.4</v>
      </c>
      <c r="E72" s="12">
        <v>124.6</v>
      </c>
      <c r="F72" s="12">
        <v>415.4</v>
      </c>
      <c r="G72" s="34">
        <f t="shared" si="2"/>
        <v>1</v>
      </c>
      <c r="H72" s="39">
        <f t="shared" si="3"/>
        <v>3.333868378812199</v>
      </c>
      <c r="I72" s="24"/>
    </row>
    <row r="73" spans="1:9" s="23" customFormat="1" ht="56.25" customHeight="1">
      <c r="A73" s="10"/>
      <c r="B73" s="11" t="s">
        <v>147</v>
      </c>
      <c r="C73" s="10" t="s">
        <v>146</v>
      </c>
      <c r="D73" s="12">
        <v>380.9</v>
      </c>
      <c r="E73" s="12">
        <v>380.9</v>
      </c>
      <c r="F73" s="12">
        <v>380.9</v>
      </c>
      <c r="G73" s="34">
        <f t="shared" si="2"/>
        <v>1</v>
      </c>
      <c r="H73" s="39">
        <f t="shared" si="3"/>
        <v>1</v>
      </c>
      <c r="I73" s="24"/>
    </row>
    <row r="74" spans="1:9" s="23" customFormat="1" ht="75" customHeight="1">
      <c r="A74" s="10"/>
      <c r="B74" s="11" t="s">
        <v>149</v>
      </c>
      <c r="C74" s="10" t="s">
        <v>148</v>
      </c>
      <c r="D74" s="12">
        <v>3182.3</v>
      </c>
      <c r="E74" s="12">
        <v>3182.3</v>
      </c>
      <c r="F74" s="12">
        <v>3182.3</v>
      </c>
      <c r="G74" s="34">
        <f t="shared" si="2"/>
        <v>1</v>
      </c>
      <c r="H74" s="39">
        <f t="shared" si="3"/>
        <v>1</v>
      </c>
      <c r="I74" s="24"/>
    </row>
    <row r="75" spans="1:9" s="23" customFormat="1" ht="88.5" customHeight="1">
      <c r="A75" s="10"/>
      <c r="B75" s="11" t="s">
        <v>151</v>
      </c>
      <c r="C75" s="10" t="s">
        <v>150</v>
      </c>
      <c r="D75" s="12">
        <v>586.4</v>
      </c>
      <c r="E75" s="12">
        <v>209.9</v>
      </c>
      <c r="F75" s="12">
        <v>586.4</v>
      </c>
      <c r="G75" s="34">
        <f t="shared" si="2"/>
        <v>1</v>
      </c>
      <c r="H75" s="39">
        <f t="shared" si="3"/>
        <v>2.7937112910909954</v>
      </c>
      <c r="I75" s="24"/>
    </row>
    <row r="76" spans="1:9" s="23" customFormat="1" ht="51.75" customHeight="1" hidden="1">
      <c r="A76" s="10"/>
      <c r="B76" s="11" t="s">
        <v>157</v>
      </c>
      <c r="C76" s="10" t="s">
        <v>156</v>
      </c>
      <c r="D76" s="12">
        <v>0</v>
      </c>
      <c r="E76" s="12">
        <v>0</v>
      </c>
      <c r="F76" s="12">
        <v>0</v>
      </c>
      <c r="G76" s="34" t="e">
        <f t="shared" si="2"/>
        <v>#DIV/0!</v>
      </c>
      <c r="H76" s="39">
        <v>0</v>
      </c>
      <c r="I76" s="24"/>
    </row>
    <row r="77" spans="1:8" ht="28.5" customHeight="1">
      <c r="A77" s="4" t="s">
        <v>16</v>
      </c>
      <c r="B77" s="3" t="s">
        <v>178</v>
      </c>
      <c r="C77" s="4"/>
      <c r="D77" s="5">
        <f>D78+D92+D91</f>
        <v>29003.1</v>
      </c>
      <c r="E77" s="5">
        <f>E78+E92+E91</f>
        <v>22999.800000000003</v>
      </c>
      <c r="F77" s="5">
        <f>F78+F92+F91</f>
        <v>28471.5</v>
      </c>
      <c r="G77" s="34">
        <f t="shared" si="2"/>
        <v>0.9816709248321731</v>
      </c>
      <c r="H77" s="39">
        <f t="shared" si="3"/>
        <v>1.2379020687136408</v>
      </c>
    </row>
    <row r="78" spans="1:9" s="23" customFormat="1" ht="55.5" customHeight="1">
      <c r="A78" s="4"/>
      <c r="B78" s="3" t="s">
        <v>179</v>
      </c>
      <c r="C78" s="4"/>
      <c r="D78" s="5">
        <f>D79+D80+D81+D82+D83+D84+D85+D86+D87+D88+D89+D90</f>
        <v>4365.299999999999</v>
      </c>
      <c r="E78" s="5">
        <f>E79+E80+E81+E82+E83+E84+E85+E86+E87+E88+E89+E90</f>
        <v>4451.1</v>
      </c>
      <c r="F78" s="5">
        <f>F79+F80+F81+F82+F83+F84+F85+F86+F87+F88+F89+F90</f>
        <v>4358.4</v>
      </c>
      <c r="G78" s="34">
        <f t="shared" si="2"/>
        <v>0.998419352621813</v>
      </c>
      <c r="H78" s="39">
        <f t="shared" si="3"/>
        <v>0.9791736874031137</v>
      </c>
      <c r="I78" s="24"/>
    </row>
    <row r="79" spans="1:9" s="23" customFormat="1" ht="30.75" customHeight="1">
      <c r="A79" s="10"/>
      <c r="B79" s="11" t="s">
        <v>95</v>
      </c>
      <c r="C79" s="10" t="s">
        <v>96</v>
      </c>
      <c r="D79" s="12">
        <v>100</v>
      </c>
      <c r="E79" s="12">
        <v>99.9</v>
      </c>
      <c r="F79" s="12">
        <v>99.9</v>
      </c>
      <c r="G79" s="34">
        <f t="shared" si="2"/>
        <v>0.9990000000000001</v>
      </c>
      <c r="H79" s="39">
        <f t="shared" si="3"/>
        <v>1</v>
      </c>
      <c r="I79" s="24"/>
    </row>
    <row r="80" spans="1:9" s="23" customFormat="1" ht="30.75" customHeight="1">
      <c r="A80" s="10"/>
      <c r="B80" s="11" t="s">
        <v>97</v>
      </c>
      <c r="C80" s="10" t="s">
        <v>98</v>
      </c>
      <c r="D80" s="12">
        <v>225.6</v>
      </c>
      <c r="E80" s="12">
        <v>225.6</v>
      </c>
      <c r="F80" s="12">
        <v>225.6</v>
      </c>
      <c r="G80" s="34">
        <f t="shared" si="2"/>
        <v>1</v>
      </c>
      <c r="H80" s="39">
        <f t="shared" si="3"/>
        <v>1</v>
      </c>
      <c r="I80" s="24"/>
    </row>
    <row r="81" spans="1:9" s="23" customFormat="1" ht="33.75" customHeight="1">
      <c r="A81" s="10"/>
      <c r="B81" s="11" t="s">
        <v>99</v>
      </c>
      <c r="C81" s="10" t="s">
        <v>100</v>
      </c>
      <c r="D81" s="12">
        <v>74.5</v>
      </c>
      <c r="E81" s="12">
        <v>74.4</v>
      </c>
      <c r="F81" s="12">
        <v>73.9</v>
      </c>
      <c r="G81" s="34">
        <f t="shared" si="2"/>
        <v>0.9919463087248322</v>
      </c>
      <c r="H81" s="39">
        <f t="shared" si="3"/>
        <v>0.9932795698924731</v>
      </c>
      <c r="I81" s="24"/>
    </row>
    <row r="82" spans="1:9" s="23" customFormat="1" ht="30.75" customHeight="1">
      <c r="A82" s="10"/>
      <c r="B82" s="11" t="s">
        <v>101</v>
      </c>
      <c r="C82" s="10" t="s">
        <v>102</v>
      </c>
      <c r="D82" s="12">
        <v>200</v>
      </c>
      <c r="E82" s="12">
        <v>200</v>
      </c>
      <c r="F82" s="12">
        <v>199.8</v>
      </c>
      <c r="G82" s="34">
        <f t="shared" si="2"/>
        <v>0.9990000000000001</v>
      </c>
      <c r="H82" s="39">
        <f t="shared" si="3"/>
        <v>0.9990000000000001</v>
      </c>
      <c r="I82" s="24"/>
    </row>
    <row r="83" spans="1:9" s="23" customFormat="1" ht="30.75" customHeight="1" hidden="1">
      <c r="A83" s="10"/>
      <c r="B83" s="11" t="s">
        <v>103</v>
      </c>
      <c r="C83" s="10" t="s">
        <v>104</v>
      </c>
      <c r="D83" s="12">
        <v>0</v>
      </c>
      <c r="E83" s="12">
        <v>75</v>
      </c>
      <c r="F83" s="12">
        <v>0</v>
      </c>
      <c r="G83" s="34" t="e">
        <f t="shared" si="2"/>
        <v>#DIV/0!</v>
      </c>
      <c r="H83" s="39">
        <f t="shared" si="3"/>
        <v>0</v>
      </c>
      <c r="I83" s="24"/>
    </row>
    <row r="84" spans="1:9" s="23" customFormat="1" ht="30.75" customHeight="1">
      <c r="A84" s="10"/>
      <c r="B84" s="11" t="s">
        <v>106</v>
      </c>
      <c r="C84" s="10" t="s">
        <v>105</v>
      </c>
      <c r="D84" s="12">
        <v>100</v>
      </c>
      <c r="E84" s="12">
        <v>100</v>
      </c>
      <c r="F84" s="12">
        <v>99.9</v>
      </c>
      <c r="G84" s="34">
        <f t="shared" si="2"/>
        <v>0.9990000000000001</v>
      </c>
      <c r="H84" s="39">
        <f t="shared" si="3"/>
        <v>0.9990000000000001</v>
      </c>
      <c r="I84" s="24"/>
    </row>
    <row r="85" spans="1:9" s="23" customFormat="1" ht="30.75" customHeight="1">
      <c r="A85" s="10"/>
      <c r="B85" s="11" t="s">
        <v>76</v>
      </c>
      <c r="C85" s="10" t="s">
        <v>107</v>
      </c>
      <c r="D85" s="12">
        <v>24</v>
      </c>
      <c r="E85" s="12">
        <v>35</v>
      </c>
      <c r="F85" s="12">
        <v>23</v>
      </c>
      <c r="G85" s="34">
        <f t="shared" si="2"/>
        <v>0.9583333333333334</v>
      </c>
      <c r="H85" s="39">
        <f t="shared" si="3"/>
        <v>0.6571428571428571</v>
      </c>
      <c r="I85" s="24"/>
    </row>
    <row r="86" spans="1:9" s="23" customFormat="1" ht="52.5" customHeight="1">
      <c r="A86" s="10"/>
      <c r="B86" s="11" t="s">
        <v>125</v>
      </c>
      <c r="C86" s="10" t="s">
        <v>124</v>
      </c>
      <c r="D86" s="12">
        <v>216.4</v>
      </c>
      <c r="E86" s="12">
        <v>216.4</v>
      </c>
      <c r="F86" s="12">
        <v>216.4</v>
      </c>
      <c r="G86" s="34">
        <f t="shared" si="2"/>
        <v>1</v>
      </c>
      <c r="H86" s="39">
        <f t="shared" si="3"/>
        <v>1</v>
      </c>
      <c r="I86" s="24"/>
    </row>
    <row r="87" spans="1:9" s="23" customFormat="1" ht="50.25" customHeight="1">
      <c r="A87" s="10"/>
      <c r="B87" s="11" t="s">
        <v>127</v>
      </c>
      <c r="C87" s="10" t="s">
        <v>126</v>
      </c>
      <c r="D87" s="12">
        <v>783.6</v>
      </c>
      <c r="E87" s="12">
        <v>783.6</v>
      </c>
      <c r="F87" s="12">
        <v>783.6</v>
      </c>
      <c r="G87" s="34">
        <f t="shared" si="2"/>
        <v>1</v>
      </c>
      <c r="H87" s="39">
        <f t="shared" si="3"/>
        <v>1</v>
      </c>
      <c r="I87" s="24"/>
    </row>
    <row r="88" spans="1:9" s="23" customFormat="1" ht="36" customHeight="1">
      <c r="A88" s="10"/>
      <c r="B88" s="11" t="s">
        <v>138</v>
      </c>
      <c r="C88" s="10" t="s">
        <v>137</v>
      </c>
      <c r="D88" s="12">
        <v>280</v>
      </c>
      <c r="E88" s="12">
        <v>280</v>
      </c>
      <c r="F88" s="12">
        <v>275.1</v>
      </c>
      <c r="G88" s="34">
        <f t="shared" si="2"/>
        <v>0.9825</v>
      </c>
      <c r="H88" s="39">
        <f t="shared" si="3"/>
        <v>0.9825</v>
      </c>
      <c r="I88" s="24"/>
    </row>
    <row r="89" spans="1:9" s="23" customFormat="1" ht="50.25" customHeight="1" hidden="1">
      <c r="A89" s="10"/>
      <c r="B89" s="11" t="s">
        <v>136</v>
      </c>
      <c r="C89" s="10" t="s">
        <v>135</v>
      </c>
      <c r="D89" s="12">
        <v>0</v>
      </c>
      <c r="E89" s="12">
        <v>0</v>
      </c>
      <c r="F89" s="12">
        <v>0</v>
      </c>
      <c r="G89" s="34" t="e">
        <f t="shared" si="2"/>
        <v>#DIV/0!</v>
      </c>
      <c r="H89" s="39" t="e">
        <f t="shared" si="3"/>
        <v>#DIV/0!</v>
      </c>
      <c r="I89" s="24"/>
    </row>
    <row r="90" spans="1:9" s="23" customFormat="1" ht="34.5" customHeight="1">
      <c r="A90" s="10"/>
      <c r="B90" s="11" t="s">
        <v>140</v>
      </c>
      <c r="C90" s="10" t="s">
        <v>139</v>
      </c>
      <c r="D90" s="12">
        <v>2361.2</v>
      </c>
      <c r="E90" s="12">
        <v>2361.2</v>
      </c>
      <c r="F90" s="12">
        <v>2361.2</v>
      </c>
      <c r="G90" s="34">
        <f t="shared" si="2"/>
        <v>1</v>
      </c>
      <c r="H90" s="39">
        <f t="shared" si="3"/>
        <v>1</v>
      </c>
      <c r="I90" s="24"/>
    </row>
    <row r="91" spans="1:9" s="23" customFormat="1" ht="21.75" customHeight="1">
      <c r="A91" s="10"/>
      <c r="B91" s="3" t="s">
        <v>65</v>
      </c>
      <c r="C91" s="4" t="s">
        <v>84</v>
      </c>
      <c r="D91" s="5">
        <v>12517.9</v>
      </c>
      <c r="E91" s="5">
        <v>8498.7</v>
      </c>
      <c r="F91" s="5">
        <v>12300.9</v>
      </c>
      <c r="G91" s="34">
        <f t="shared" si="2"/>
        <v>0.982664823972072</v>
      </c>
      <c r="H91" s="39">
        <f t="shared" si="3"/>
        <v>1.4473860708108297</v>
      </c>
      <c r="I91" s="24"/>
    </row>
    <row r="92" spans="1:9" s="23" customFormat="1" ht="21.75" customHeight="1">
      <c r="A92" s="10"/>
      <c r="B92" s="3" t="s">
        <v>66</v>
      </c>
      <c r="C92" s="4" t="s">
        <v>85</v>
      </c>
      <c r="D92" s="5">
        <v>12119.9</v>
      </c>
      <c r="E92" s="5">
        <v>10050</v>
      </c>
      <c r="F92" s="5">
        <v>11812.2</v>
      </c>
      <c r="G92" s="34">
        <f t="shared" si="2"/>
        <v>0.9746120017491895</v>
      </c>
      <c r="H92" s="39">
        <f t="shared" si="3"/>
        <v>1.1753432835820896</v>
      </c>
      <c r="I92" s="24"/>
    </row>
    <row r="93" spans="1:8" ht="21.75" customHeight="1">
      <c r="A93" s="4" t="s">
        <v>17</v>
      </c>
      <c r="B93" s="3" t="s">
        <v>18</v>
      </c>
      <c r="C93" s="4"/>
      <c r="D93" s="5">
        <f>D94</f>
        <v>2806.5</v>
      </c>
      <c r="E93" s="5">
        <f>E94</f>
        <v>3163.9</v>
      </c>
      <c r="F93" s="5">
        <f>F94</f>
        <v>2806.5</v>
      </c>
      <c r="G93" s="34">
        <f t="shared" si="2"/>
        <v>1</v>
      </c>
      <c r="H93" s="39">
        <f t="shared" si="3"/>
        <v>0.8870381491197572</v>
      </c>
    </row>
    <row r="94" spans="1:9" s="23" customFormat="1" ht="37.5" customHeight="1">
      <c r="A94" s="10" t="s">
        <v>110</v>
      </c>
      <c r="B94" s="3" t="s">
        <v>111</v>
      </c>
      <c r="C94" s="10"/>
      <c r="D94" s="5">
        <v>2806.5</v>
      </c>
      <c r="E94" s="5">
        <v>3163.9</v>
      </c>
      <c r="F94" s="5">
        <v>2806.5</v>
      </c>
      <c r="G94" s="34">
        <f t="shared" si="2"/>
        <v>1</v>
      </c>
      <c r="H94" s="39">
        <f t="shared" si="3"/>
        <v>0.8870381491197572</v>
      </c>
      <c r="I94" s="24"/>
    </row>
    <row r="95" spans="1:8" ht="20.25" customHeight="1">
      <c r="A95" s="4">
        <v>1000</v>
      </c>
      <c r="B95" s="3" t="s">
        <v>19</v>
      </c>
      <c r="C95" s="4"/>
      <c r="D95" s="5">
        <f>D96</f>
        <v>449.8</v>
      </c>
      <c r="E95" s="5">
        <f>E96</f>
        <v>337.1</v>
      </c>
      <c r="F95" s="5">
        <f>F96</f>
        <v>435.3</v>
      </c>
      <c r="G95" s="34">
        <f t="shared" si="2"/>
        <v>0.96776345042241</v>
      </c>
      <c r="H95" s="39">
        <f t="shared" si="3"/>
        <v>1.2913082171462473</v>
      </c>
    </row>
    <row r="96" spans="1:8" ht="26.25" customHeight="1">
      <c r="A96" s="4">
        <v>1001</v>
      </c>
      <c r="B96" s="3" t="s">
        <v>72</v>
      </c>
      <c r="C96" s="4" t="s">
        <v>20</v>
      </c>
      <c r="D96" s="5">
        <v>449.8</v>
      </c>
      <c r="E96" s="5">
        <v>337.1</v>
      </c>
      <c r="F96" s="5">
        <v>435.3</v>
      </c>
      <c r="G96" s="34">
        <f t="shared" si="2"/>
        <v>0.96776345042241</v>
      </c>
      <c r="H96" s="39">
        <f t="shared" si="3"/>
        <v>1.2913082171462473</v>
      </c>
    </row>
    <row r="97" spans="1:8" ht="29.25" customHeight="1">
      <c r="A97" s="4" t="s">
        <v>21</v>
      </c>
      <c r="B97" s="3" t="s">
        <v>53</v>
      </c>
      <c r="C97" s="4"/>
      <c r="D97" s="5">
        <f>D98</f>
        <v>29736.2</v>
      </c>
      <c r="E97" s="5">
        <f>E98</f>
        <v>23019.8</v>
      </c>
      <c r="F97" s="5">
        <f>F98</f>
        <v>29661.9</v>
      </c>
      <c r="G97" s="34">
        <f t="shared" si="2"/>
        <v>0.9975013619763117</v>
      </c>
      <c r="H97" s="39">
        <f t="shared" si="3"/>
        <v>1.2885385624549301</v>
      </c>
    </row>
    <row r="98" spans="1:8" ht="61.5" customHeight="1">
      <c r="A98" s="4" t="s">
        <v>22</v>
      </c>
      <c r="B98" s="3" t="s">
        <v>180</v>
      </c>
      <c r="C98" s="4" t="s">
        <v>22</v>
      </c>
      <c r="D98" s="5">
        <v>29736.2</v>
      </c>
      <c r="E98" s="5">
        <v>23019.8</v>
      </c>
      <c r="F98" s="5">
        <v>29661.9</v>
      </c>
      <c r="G98" s="34">
        <f t="shared" si="2"/>
        <v>0.9975013619763117</v>
      </c>
      <c r="H98" s="39">
        <f t="shared" si="3"/>
        <v>1.2885385624549301</v>
      </c>
    </row>
    <row r="99" spans="1:8" ht="20.25" customHeight="1">
      <c r="A99" s="4" t="s">
        <v>54</v>
      </c>
      <c r="B99" s="3" t="s">
        <v>55</v>
      </c>
      <c r="C99" s="4"/>
      <c r="D99" s="5">
        <f>D100</f>
        <v>97.9</v>
      </c>
      <c r="E99" s="5">
        <f>E100</f>
        <v>74.5</v>
      </c>
      <c r="F99" s="5">
        <f>F100</f>
        <v>97.5</v>
      </c>
      <c r="G99" s="34">
        <f t="shared" si="2"/>
        <v>0.9959141981613892</v>
      </c>
      <c r="H99" s="39">
        <f t="shared" si="3"/>
        <v>1.308724832214765</v>
      </c>
    </row>
    <row r="100" spans="1:8" ht="18.75" customHeight="1">
      <c r="A100" s="4" t="s">
        <v>56</v>
      </c>
      <c r="B100" s="3" t="s">
        <v>57</v>
      </c>
      <c r="C100" s="4" t="s">
        <v>56</v>
      </c>
      <c r="D100" s="5">
        <v>97.9</v>
      </c>
      <c r="E100" s="5">
        <v>74.5</v>
      </c>
      <c r="F100" s="5">
        <v>97.5</v>
      </c>
      <c r="G100" s="34">
        <f t="shared" si="2"/>
        <v>0.9959141981613892</v>
      </c>
      <c r="H100" s="39">
        <f t="shared" si="3"/>
        <v>1.308724832214765</v>
      </c>
    </row>
    <row r="101" spans="1:8" ht="25.5" customHeight="1" hidden="1">
      <c r="A101" s="4"/>
      <c r="B101" s="3" t="s">
        <v>45</v>
      </c>
      <c r="C101" s="4"/>
      <c r="D101" s="5">
        <f>D102+D103+D104</f>
        <v>0</v>
      </c>
      <c r="E101" s="5">
        <f>E102+E103+E104</f>
        <v>0</v>
      </c>
      <c r="F101" s="5">
        <f>F102+F103+F104</f>
        <v>0</v>
      </c>
      <c r="G101" s="34" t="e">
        <f>F101/D101</f>
        <v>#DIV/0!</v>
      </c>
      <c r="H101" s="39" t="e">
        <f t="shared" si="3"/>
        <v>#DIV/0!</v>
      </c>
    </row>
    <row r="102" spans="1:9" s="23" customFormat="1" ht="30" customHeight="1" hidden="1">
      <c r="A102" s="10"/>
      <c r="B102" s="11" t="s">
        <v>46</v>
      </c>
      <c r="C102" s="10" t="s">
        <v>70</v>
      </c>
      <c r="D102" s="12">
        <v>0</v>
      </c>
      <c r="E102" s="12">
        <v>0</v>
      </c>
      <c r="F102" s="12">
        <v>0</v>
      </c>
      <c r="G102" s="34" t="e">
        <f>F102/D102</f>
        <v>#DIV/0!</v>
      </c>
      <c r="H102" s="39" t="e">
        <f t="shared" si="3"/>
        <v>#DIV/0!</v>
      </c>
      <c r="I102" s="24"/>
    </row>
    <row r="103" spans="1:9" s="23" customFormat="1" ht="106.5" customHeight="1" hidden="1">
      <c r="A103" s="10"/>
      <c r="B103" s="14" t="s">
        <v>0</v>
      </c>
      <c r="C103" s="10" t="s">
        <v>62</v>
      </c>
      <c r="D103" s="12">
        <v>0</v>
      </c>
      <c r="E103" s="12">
        <v>0</v>
      </c>
      <c r="F103" s="12">
        <v>0</v>
      </c>
      <c r="G103" s="34" t="e">
        <f>F103/D103</f>
        <v>#DIV/0!</v>
      </c>
      <c r="H103" s="39" t="e">
        <f>F103/E103</f>
        <v>#DIV/0!</v>
      </c>
      <c r="I103" s="24"/>
    </row>
    <row r="104" spans="1:9" s="23" customFormat="1" ht="91.5" customHeight="1" hidden="1">
      <c r="A104" s="10"/>
      <c r="B104" s="14" t="s">
        <v>1</v>
      </c>
      <c r="C104" s="10" t="s">
        <v>63</v>
      </c>
      <c r="D104" s="12">
        <v>0</v>
      </c>
      <c r="E104" s="12">
        <v>0</v>
      </c>
      <c r="F104" s="12">
        <v>0</v>
      </c>
      <c r="G104" s="34" t="e">
        <f>F104/D104</f>
        <v>#DIV/0!</v>
      </c>
      <c r="H104" s="39" t="e">
        <f>F104/E104</f>
        <v>#DIV/0!</v>
      </c>
      <c r="I104" s="24"/>
    </row>
    <row r="105" spans="1:8" ht="27" customHeight="1">
      <c r="A105" s="4"/>
      <c r="B105" s="3" t="s">
        <v>24</v>
      </c>
      <c r="C105" s="4"/>
      <c r="D105" s="5">
        <f>D36+D49+D56+D64+D95+D99+D101+D93+D97</f>
        <v>83120.70000000001</v>
      </c>
      <c r="E105" s="5">
        <f>E36+E49+E56+E64+E95+E99+E101+E93+E97</f>
        <v>65994</v>
      </c>
      <c r="F105" s="5">
        <f>F36+F49+F56+F64+F95+F99+F101+F93+F97</f>
        <v>82421.70000000001</v>
      </c>
      <c r="G105" s="34">
        <f>F105/D105</f>
        <v>0.9915905424280594</v>
      </c>
      <c r="H105" s="39">
        <f>F105/E105</f>
        <v>1.2489271751977453</v>
      </c>
    </row>
    <row r="106" spans="1:8" ht="16.5">
      <c r="A106" s="26"/>
      <c r="B106" s="3" t="s">
        <v>34</v>
      </c>
      <c r="C106" s="4"/>
      <c r="D106" s="27">
        <f>D101</f>
        <v>0</v>
      </c>
      <c r="E106" s="27">
        <f>E101</f>
        <v>0</v>
      </c>
      <c r="F106" s="27">
        <f>F101</f>
        <v>0</v>
      </c>
      <c r="G106" s="34">
        <v>0</v>
      </c>
      <c r="H106" s="39">
        <v>0</v>
      </c>
    </row>
    <row r="109" spans="2:6" ht="16.5">
      <c r="B109" s="15" t="s">
        <v>152</v>
      </c>
      <c r="F109" s="28">
        <v>3699.7</v>
      </c>
    </row>
    <row r="111" ht="16.5" hidden="1">
      <c r="B111" s="15" t="s">
        <v>35</v>
      </c>
    </row>
    <row r="112" ht="16.5" hidden="1">
      <c r="B112" s="15" t="s">
        <v>36</v>
      </c>
    </row>
    <row r="113" ht="16.5" hidden="1"/>
    <row r="114" ht="16.5" hidden="1">
      <c r="B114" s="15" t="s">
        <v>37</v>
      </c>
    </row>
    <row r="115" ht="16.5" hidden="1">
      <c r="B115" s="15" t="s">
        <v>38</v>
      </c>
    </row>
    <row r="116" ht="16.5" hidden="1"/>
    <row r="117" ht="16.5" hidden="1">
      <c r="B117" s="15" t="s">
        <v>39</v>
      </c>
    </row>
    <row r="118" ht="16.5" hidden="1">
      <c r="B118" s="15" t="s">
        <v>40</v>
      </c>
    </row>
    <row r="119" ht="16.5" hidden="1"/>
    <row r="120" ht="16.5" hidden="1">
      <c r="B120" s="15" t="s">
        <v>41</v>
      </c>
    </row>
    <row r="121" ht="16.5" hidden="1">
      <c r="B121" s="15" t="s">
        <v>42</v>
      </c>
    </row>
    <row r="122" ht="16.5" hidden="1"/>
    <row r="123" ht="16.5" hidden="1"/>
    <row r="124" spans="2:8" ht="16.5">
      <c r="B124" s="15" t="s">
        <v>43</v>
      </c>
      <c r="E124" s="28"/>
      <c r="F124" s="28">
        <f>F109+F30-F105</f>
        <v>2996.699999999997</v>
      </c>
      <c r="H124" s="28"/>
    </row>
    <row r="126" ht="16.5">
      <c r="B126" s="25" t="s">
        <v>183</v>
      </c>
    </row>
    <row r="127" spans="2:7" ht="16.5">
      <c r="B127" s="25" t="s">
        <v>184</v>
      </c>
      <c r="F127" s="58" t="s">
        <v>185</v>
      </c>
      <c r="G127" s="58"/>
    </row>
  </sheetData>
  <sheetProtection/>
  <mergeCells count="18">
    <mergeCell ref="F127:G127"/>
    <mergeCell ref="D1:G1"/>
    <mergeCell ref="A33:A34"/>
    <mergeCell ref="B33:B34"/>
    <mergeCell ref="D33:D34"/>
    <mergeCell ref="H33:H34"/>
    <mergeCell ref="E33:E34"/>
    <mergeCell ref="C33:C34"/>
    <mergeCell ref="A2:H2"/>
    <mergeCell ref="G3:G4"/>
    <mergeCell ref="G33:G34"/>
    <mergeCell ref="A32:H32"/>
    <mergeCell ref="F33:F34"/>
    <mergeCell ref="H3:H4"/>
    <mergeCell ref="B3:B4"/>
    <mergeCell ref="D3:D4"/>
    <mergeCell ref="E3:E4"/>
    <mergeCell ref="F3:F4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2018-04-06T06:43:23Z</cp:lastPrinted>
  <dcterms:created xsi:type="dcterms:W3CDTF">1996-10-08T23:32:33Z</dcterms:created>
  <dcterms:modified xsi:type="dcterms:W3CDTF">2018-04-06T06:43:25Z</dcterms:modified>
  <cp:category/>
  <cp:version/>
  <cp:contentType/>
  <cp:contentStatus/>
</cp:coreProperties>
</file>