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Источ ВФДБ РМР 23-25" sheetId="1" r:id="rId1"/>
  </sheets>
  <definedNames>
    <definedName name="_xlnm.Print_Area" localSheetId="0">'Прил9 Источ ВФДБ РМР 23-25'!$A$1:$E$33</definedName>
  </definedNames>
  <calcPr calcId="124519"/>
</workbook>
</file>

<file path=xl/calcChain.xml><?xml version="1.0" encoding="utf-8"?>
<calcChain xmlns="http://schemas.openxmlformats.org/spreadsheetml/2006/main">
  <c r="C33" i="1"/>
  <c r="C32"/>
  <c r="E33"/>
  <c r="E32"/>
  <c r="D33"/>
  <c r="D32"/>
  <c r="E17"/>
  <c r="E15"/>
  <c r="D17"/>
  <c r="D15"/>
  <c r="C15"/>
  <c r="C17"/>
  <c r="D16" l="1"/>
  <c r="D23" l="1"/>
  <c r="E16" l="1"/>
  <c r="E30"/>
  <c r="E29" s="1"/>
  <c r="E28"/>
  <c r="E27" s="1"/>
  <c r="E24"/>
  <c r="E22" s="1"/>
  <c r="E21"/>
  <c r="E20" s="1"/>
  <c r="E14"/>
  <c r="D31"/>
  <c r="D30"/>
  <c r="D29" s="1"/>
  <c r="D28"/>
  <c r="D27" s="1"/>
  <c r="D24"/>
  <c r="D22" s="1"/>
  <c r="D21"/>
  <c r="D20" s="1"/>
  <c r="D14"/>
  <c r="D26" l="1"/>
  <c r="D25" s="1"/>
  <c r="E26"/>
  <c r="E25" s="1"/>
  <c r="E31"/>
  <c r="E19"/>
  <c r="E18"/>
  <c r="E13"/>
  <c r="D13"/>
  <c r="D18"/>
  <c r="D19"/>
  <c r="D12" l="1"/>
  <c r="E12"/>
  <c r="C30" l="1"/>
  <c r="C29" s="1"/>
  <c r="C28"/>
  <c r="C27" s="1"/>
  <c r="C24"/>
  <c r="C21"/>
  <c r="C20" s="1"/>
  <c r="C16"/>
  <c r="C14"/>
  <c r="C22" l="1"/>
  <c r="C19" s="1"/>
  <c r="C26"/>
  <c r="C25" s="1"/>
  <c r="C13"/>
  <c r="C31"/>
  <c r="C18" l="1"/>
  <c r="C12" s="1"/>
</calcChain>
</file>

<file path=xl/sharedStrings.xml><?xml version="1.0" encoding="utf-8"?>
<sst xmlns="http://schemas.openxmlformats.org/spreadsheetml/2006/main" count="56" uniqueCount="56">
  <si>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</si>
  <si>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</si>
  <si>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</si>
  <si>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</si>
  <si>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</si>
  <si>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</si>
  <si>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</si>
  <si>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</si>
  <si>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</si>
  <si>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</si>
  <si>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</si>
  <si>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</si>
  <si>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</si>
  <si>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</si>
  <si>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</si>
  <si>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</si>
  <si>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</si>
  <si>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</si>
  <si>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</si>
  <si>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</si>
  <si>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</si>
  <si>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</si>
  <si>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</si>
  <si>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</si>
  <si>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</si>
  <si>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</si>
  <si>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</si>
  <si>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</si>
  <si>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</si>
  <si>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</si>
  <si>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</si>
  <si>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</si>
  <si>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</si>
  <si>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</si>
  <si>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</si>
  <si>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</si>
  <si>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</si>
  <si>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</si>
  <si>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</si>
  <si>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</si>
  <si>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</si>
  <si>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</si>
  <si>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</si>
  <si>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</si>
  <si>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</si>
  <si>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</si>
  <si>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</si>
  <si>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 xml:space="preserve">Собрания депутатов Ртищевского </t>
  </si>
  <si>
    <t xml:space="preserve"> муниципального района</t>
  </si>
  <si>
    <t>2023 год</t>
  </si>
  <si>
    <t>2024 год</t>
  </si>
  <si>
    <t>Приложение № 9 к решению</t>
  </si>
  <si>
    <t xml:space="preserve">Источники внутреннего финансирования дефицита бюджета Ртищевского муниципального района на 2023 год и на плановый период 2024 и 2025 годов
 </t>
  </si>
  <si>
    <t>2025 год</t>
  </si>
  <si>
    <t xml:space="preserve">  от  15 декабря 2023 года  № 107-570</t>
  </si>
  <si>
    <t>(с изменениями от 25 августа 2023 года № 120-635)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</si>
</sst>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33"/>
  <sheetViews>
    <sheetView tabSelected="1" view="pageBreakPreview" topLeftCell="A31" zoomScaleSheetLayoutView="100" workbookViewId="0">
      <selection activeCell="A12" sqref="A12"/>
    </sheetView>
  </sheetViews>
  <sheetFormatPr defaultColWidth="9.140625" defaultRowHeight="18.75"/>
  <cols>
    <col min="1" max="1" width="30.42578125" style="2" customWidth="1"/>
    <col min="2" max="2" width="51.85546875" style="1" customWidth="1"/>
    <col min="3" max="3" width="15.85546875" style="4" customWidth="1"/>
    <col min="4" max="4" width="15.85546875" style="1" customWidth="1"/>
    <col min="5" max="5" width="17.5703125" style="1" customWidth="1"/>
    <col min="6" max="16384" width="9.140625" style="1"/>
  </cols>
  <sheetData>
    <row r="1" spans="1:5">
      <c r="A1" s="5"/>
      <c r="B1" s="6"/>
      <c r="C1" s="5" t="s">
        <v>51</v>
      </c>
      <c r="D1" s="7"/>
      <c r="E1" s="7"/>
    </row>
    <row r="2" spans="1:5">
      <c r="A2" s="5"/>
      <c r="B2" s="6"/>
      <c r="C2" s="5" t="s">
        <v>47</v>
      </c>
      <c r="D2" s="7"/>
      <c r="E2" s="7"/>
    </row>
    <row r="3" spans="1:5">
      <c r="A3" s="5"/>
      <c r="B3" s="6"/>
      <c r="C3" s="5" t="s">
        <v>48</v>
      </c>
      <c r="D3" s="7"/>
      <c r="E3" s="7"/>
    </row>
    <row r="4" spans="1:5">
      <c r="A4" s="5"/>
      <c r="B4" s="6"/>
      <c r="C4" s="5" t="s">
        <v>54</v>
      </c>
      <c r="D4" s="7"/>
      <c r="E4" s="7"/>
    </row>
    <row r="5" spans="1:5">
      <c r="A5" s="5"/>
      <c r="B5" s="6"/>
      <c r="C5" s="5"/>
      <c r="D5" s="7"/>
      <c r="E5" s="7"/>
    </row>
    <row r="6" spans="1:5">
      <c r="A6" s="5"/>
      <c r="B6" s="6"/>
      <c r="C6" s="5"/>
      <c r="D6" s="7"/>
      <c r="E6" s="7"/>
    </row>
    <row r="7" spans="1:5" ht="39.75" customHeight="1">
      <c r="A7" s="8" t="s">
        <v>52</v>
      </c>
      <c r="B7" s="8"/>
      <c r="C7" s="8"/>
      <c r="D7" s="8"/>
      <c r="E7" s="8"/>
    </row>
    <row r="8" spans="1:5" ht="19.5" customHeight="1">
      <c r="A8" s="9" t="s">
        <v>55</v>
      </c>
      <c r="B8" s="9"/>
      <c r="C8" s="9"/>
      <c r="D8" s="9"/>
      <c r="E8" s="9"/>
    </row>
    <row r="9" spans="1:5">
      <c r="A9" s="10"/>
      <c r="B9" s="7"/>
      <c r="C9" s="7"/>
      <c r="D9" s="7"/>
      <c r="E9" s="11" t="s">
        <v>46</v>
      </c>
    </row>
    <row r="10" spans="1:5" ht="32.25">
      <c r="A10" s="12" t="s">
        <v>0</v>
      </c>
      <c r="B10" s="13" t="s">
        <v>1</v>
      </c>
      <c r="C10" s="13" t="s">
        <v>49</v>
      </c>
      <c r="D10" s="14" t="s">
        <v>50</v>
      </c>
      <c r="E10" s="14" t="s">
        <v>53</v>
      </c>
    </row>
    <row r="11" spans="1:5">
      <c r="A11" s="12">
        <v>1</v>
      </c>
      <c r="B11" s="13">
        <v>2</v>
      </c>
      <c r="C11" s="14">
        <v>3</v>
      </c>
      <c r="D11" s="14">
        <v>4</v>
      </c>
      <c r="E11" s="14">
        <v>5</v>
      </c>
    </row>
    <row r="12" spans="1:5" ht="32.25">
      <c r="A12" s="15" t="s">
        <v>2</v>
      </c>
      <c r="B12" s="15" t="s">
        <v>3</v>
      </c>
      <c r="C12" s="16">
        <f>C13+C18+C25+C31</f>
        <v>24024.83646999998</v>
      </c>
      <c r="D12" s="17">
        <f>D13+D18+D25+D31</f>
        <v>0</v>
      </c>
      <c r="E12" s="17">
        <f>E13+E18+E25+E31</f>
        <v>0</v>
      </c>
    </row>
    <row r="13" spans="1:5" ht="32.25">
      <c r="A13" s="18" t="s">
        <v>4</v>
      </c>
      <c r="B13" s="18" t="s">
        <v>5</v>
      </c>
      <c r="C13" s="17">
        <f>C14+C16</f>
        <v>-10000</v>
      </c>
      <c r="D13" s="17">
        <f>D14+D16</f>
        <v>0</v>
      </c>
      <c r="E13" s="17">
        <f>E14+E16</f>
        <v>0</v>
      </c>
    </row>
    <row r="14" spans="1:5" ht="32.25">
      <c r="A14" s="18" t="s">
        <v>6</v>
      </c>
      <c r="B14" s="18" t="s">
        <v>7</v>
      </c>
      <c r="C14" s="17">
        <f>C15</f>
        <v>3000</v>
      </c>
      <c r="D14" s="17">
        <f>D15</f>
        <v>3000</v>
      </c>
      <c r="E14" s="17">
        <f>E15</f>
        <v>3000</v>
      </c>
    </row>
    <row r="15" spans="1:5" ht="48">
      <c r="A15" s="18" t="s">
        <v>8</v>
      </c>
      <c r="B15" s="18" t="s">
        <v>9</v>
      </c>
      <c r="C15" s="19">
        <f>12000-12000+13000-10000</f>
        <v>3000</v>
      </c>
      <c r="D15" s="19">
        <f>0+13000-10000</f>
        <v>3000</v>
      </c>
      <c r="E15" s="19">
        <f>0+13000-10000</f>
        <v>3000</v>
      </c>
    </row>
    <row r="16" spans="1:5" ht="32.25">
      <c r="A16" s="18" t="s">
        <v>10</v>
      </c>
      <c r="B16" s="18" t="s">
        <v>11</v>
      </c>
      <c r="C16" s="19">
        <f>C17</f>
        <v>-13000</v>
      </c>
      <c r="D16" s="19">
        <f>D17</f>
        <v>-3000</v>
      </c>
      <c r="E16" s="19">
        <f>E17</f>
        <v>-3000</v>
      </c>
    </row>
    <row r="17" spans="1:5" ht="48">
      <c r="A17" s="18" t="s">
        <v>12</v>
      </c>
      <c r="B17" s="18" t="s">
        <v>13</v>
      </c>
      <c r="C17" s="19">
        <f>0-13000</f>
        <v>-13000</v>
      </c>
      <c r="D17" s="19">
        <f>-12000+12000-13000+10000</f>
        <v>-3000</v>
      </c>
      <c r="E17" s="19">
        <f>0-13000+10000</f>
        <v>-3000</v>
      </c>
    </row>
    <row r="18" spans="1:5" ht="32.25" hidden="1">
      <c r="A18" s="18" t="s">
        <v>14</v>
      </c>
      <c r="B18" s="18" t="s">
        <v>15</v>
      </c>
      <c r="C18" s="19">
        <f>C20+C22</f>
        <v>0</v>
      </c>
      <c r="D18" s="19">
        <f>D20+D22</f>
        <v>0</v>
      </c>
      <c r="E18" s="19">
        <f>E20+E22</f>
        <v>0</v>
      </c>
    </row>
    <row r="19" spans="1:5" ht="48" hidden="1">
      <c r="A19" s="18" t="s">
        <v>16</v>
      </c>
      <c r="B19" s="18" t="s">
        <v>17</v>
      </c>
      <c r="C19" s="19">
        <f>C20+C22</f>
        <v>0</v>
      </c>
      <c r="D19" s="19">
        <f>D20+D22</f>
        <v>0</v>
      </c>
      <c r="E19" s="19">
        <f>E20+E22</f>
        <v>0</v>
      </c>
    </row>
    <row r="20" spans="1:5" ht="48" hidden="1">
      <c r="A20" s="20" t="s">
        <v>18</v>
      </c>
      <c r="B20" s="18" t="s">
        <v>19</v>
      </c>
      <c r="C20" s="19">
        <f>C21</f>
        <v>0</v>
      </c>
      <c r="D20" s="19">
        <f>D21</f>
        <v>0</v>
      </c>
      <c r="E20" s="19">
        <f>E21</f>
        <v>0</v>
      </c>
    </row>
    <row r="21" spans="1:5" ht="63.75" hidden="1">
      <c r="A21" s="20" t="s">
        <v>20</v>
      </c>
      <c r="B21" s="18" t="s">
        <v>21</v>
      </c>
      <c r="C21" s="19">
        <f>0</f>
        <v>0</v>
      </c>
      <c r="D21" s="19">
        <f>0</f>
        <v>0</v>
      </c>
      <c r="E21" s="19">
        <f>0</f>
        <v>0</v>
      </c>
    </row>
    <row r="22" spans="1:5" ht="63.75" hidden="1">
      <c r="A22" s="20" t="s">
        <v>22</v>
      </c>
      <c r="B22" s="18" t="s">
        <v>23</v>
      </c>
      <c r="C22" s="19">
        <f>C23+C24</f>
        <v>0</v>
      </c>
      <c r="D22" s="19">
        <f>D23+D24</f>
        <v>0</v>
      </c>
      <c r="E22" s="19">
        <f>E23+E24</f>
        <v>0</v>
      </c>
    </row>
    <row r="23" spans="1:5" ht="63.75" hidden="1">
      <c r="A23" s="20" t="s">
        <v>24</v>
      </c>
      <c r="B23" s="18" t="s">
        <v>25</v>
      </c>
      <c r="C23" s="19"/>
      <c r="D23" s="19">
        <f>0</f>
        <v>0</v>
      </c>
      <c r="E23" s="19">
        <v>0</v>
      </c>
    </row>
    <row r="24" spans="1:5" ht="48" hidden="1">
      <c r="A24" s="20" t="s">
        <v>26</v>
      </c>
      <c r="B24" s="18" t="s">
        <v>27</v>
      </c>
      <c r="C24" s="19">
        <f>0</f>
        <v>0</v>
      </c>
      <c r="D24" s="19">
        <f>0</f>
        <v>0</v>
      </c>
      <c r="E24" s="19">
        <f>0</f>
        <v>0</v>
      </c>
    </row>
    <row r="25" spans="1:5" s="3" customFormat="1" ht="32.25" hidden="1">
      <c r="A25" s="18" t="s">
        <v>28</v>
      </c>
      <c r="B25" s="18" t="s">
        <v>29</v>
      </c>
      <c r="C25" s="17">
        <f>C26</f>
        <v>0</v>
      </c>
      <c r="D25" s="17">
        <f>D26</f>
        <v>0</v>
      </c>
      <c r="E25" s="17">
        <f>E26</f>
        <v>0</v>
      </c>
    </row>
    <row r="26" spans="1:5" s="3" customFormat="1" ht="32.25" hidden="1">
      <c r="A26" s="18" t="s">
        <v>30</v>
      </c>
      <c r="B26" s="18" t="s">
        <v>31</v>
      </c>
      <c r="C26" s="17">
        <f>C27+C29</f>
        <v>0</v>
      </c>
      <c r="D26" s="17">
        <f>D27+D29</f>
        <v>0</v>
      </c>
      <c r="E26" s="17">
        <f>E27+E29</f>
        <v>0</v>
      </c>
    </row>
    <row r="27" spans="1:5" s="3" customFormat="1" ht="32.25" hidden="1">
      <c r="A27" s="18" t="s">
        <v>32</v>
      </c>
      <c r="B27" s="18" t="s">
        <v>33</v>
      </c>
      <c r="C27" s="17">
        <f>C28</f>
        <v>0</v>
      </c>
      <c r="D27" s="17">
        <f>D28</f>
        <v>0</v>
      </c>
      <c r="E27" s="17">
        <f>E28</f>
        <v>0</v>
      </c>
    </row>
    <row r="28" spans="1:5" ht="63.75" hidden="1">
      <c r="A28" s="20" t="s">
        <v>34</v>
      </c>
      <c r="B28" s="20" t="s">
        <v>35</v>
      </c>
      <c r="C28" s="21">
        <f>0</f>
        <v>0</v>
      </c>
      <c r="D28" s="21">
        <f>0</f>
        <v>0</v>
      </c>
      <c r="E28" s="21">
        <f>0</f>
        <v>0</v>
      </c>
    </row>
    <row r="29" spans="1:5" ht="32.25" hidden="1">
      <c r="A29" s="18" t="s">
        <v>36</v>
      </c>
      <c r="B29" s="18" t="s">
        <v>37</v>
      </c>
      <c r="C29" s="21">
        <f>C30</f>
        <v>0</v>
      </c>
      <c r="D29" s="21">
        <f>D30</f>
        <v>0</v>
      </c>
      <c r="E29" s="21">
        <f>E30</f>
        <v>0</v>
      </c>
    </row>
    <row r="30" spans="1:5" ht="63.75" hidden="1">
      <c r="A30" s="20" t="s">
        <v>38</v>
      </c>
      <c r="B30" s="20" t="s">
        <v>39</v>
      </c>
      <c r="C30" s="21">
        <f>0</f>
        <v>0</v>
      </c>
      <c r="D30" s="21">
        <f>0</f>
        <v>0</v>
      </c>
      <c r="E30" s="21">
        <f>0</f>
        <v>0</v>
      </c>
    </row>
    <row r="31" spans="1:5" ht="32.25">
      <c r="A31" s="22" t="s">
        <v>40</v>
      </c>
      <c r="B31" s="23" t="s">
        <v>41</v>
      </c>
      <c r="C31" s="16">
        <f>C32+C33</f>
        <v>34024.83646999998</v>
      </c>
      <c r="D31" s="17">
        <f>D32+D33</f>
        <v>0</v>
      </c>
      <c r="E31" s="17">
        <f>E32+E33</f>
        <v>0</v>
      </c>
    </row>
    <row r="32" spans="1:5" ht="32.25">
      <c r="A32" s="22" t="s">
        <v>42</v>
      </c>
      <c r="B32" s="23" t="s">
        <v>43</v>
      </c>
      <c r="C32" s="24">
        <f>-(189220.2+16882+40632+174219.7+((13961.5+1177.7)+(5754.7+138.8+729+291)+(6509.3+334.1)+93835.2+330438+(1570.3+138.8)+785.1+392.6+392.6+74.9+2994.1)+(34022.6+(7000+6500))+(376.5+(1015+2930.2+1033)+((39+41+23+38.3+27.3+41)+(200+0+0+800+100+500)))+(274.8+13020.4+261+0+1609.1+20951.3+8814.3+10988.8+2323+220.4+102.043+1.4+0.7+24659.4+7.1+1100)+183.2-8814.3-274.8-392.6+4981.5+5833.3+451.3+3000+8813.8+274.8+0+400+7215+810.19361-5833.3+0.5-100+26.1+49.5+24.7+98.9+74.8+1455.1+741.5+12451.9+14455.4+11353.1+100-0.5+250+100+182.6+4000-855+0.2+170-85.7+2340.8-2700+74.8+357.5-2176.5+66+0.1+13000-10000)</f>
        <v>-1081596.1366100002</v>
      </c>
      <c r="D32" s="25">
        <f>-(205022.9+13030+40201+138050.4+((14547.9+1177.7)+(5754.7+138.8+729+291)+(6509.3+334.1)+93835.2+330438+(1570.3+138.8)+785.1+392.6+392.6+74.9+3135.4)+0+((376.5)+((40+45+23.1+43.5+28.7+43)+(90+0+0+1000+80+400)))+(0+18514.8+420.2+0+0+20951.3+5530.5+10988.8+5474+0+220.4+0+1.4+0.7+24659.4+2.3+0)-5474-5530.5-392.6+4910.7+5530.4+5473.9+0.1-80+26.1+49.5+24.7+98.9+74.8-0.5+0.1+13000-10000)</f>
        <v>-953194.9</v>
      </c>
      <c r="E32" s="25">
        <f>-(220210.3+13030+39775+135372.6+((15158.9+1177.7)+(5754.7+138.8+729+291)+(6509.3+334.1)+93835.2+330438+(1570.3+138.8)+785.1+392.6+392.6+74.9+3321.4)+0+((376.5)+((40+45+30+58+28.5+45)+(50+0+0+700+30+210)))+(0+21977.6+313.2+0+20686+0+10988.8+0+0+0+1.4+0.7+24659.4+2.7+0)+4910.7-392.6-30+26.1+49.5+24.7+98.9+74.8-0.5+0.1+13000-10000)</f>
        <v>-957434.8</v>
      </c>
    </row>
    <row r="33" spans="1:5" ht="32.25">
      <c r="A33" s="22" t="s">
        <v>44</v>
      </c>
      <c r="B33" s="23" t="s">
        <v>45</v>
      </c>
      <c r="C33" s="24">
        <f>(189220.2+16882+40632+174219.7+((13961.5+1177.7)+(5754.7+138.8+729+291)+(6509.3+334.1)+93835.2+330438+(1570.3+138.8)+785.1+392.6+392.6+74.9+2994.1)+(34022.6+(7000+6500))+(376.5+(1015+2930.2+1033)+((39+41+23+38.3+27.3+41)+(200+0+0+800+100+500)))++(274.8+13020.4+261+0+1609.1+20951.3+8814.3+10988.8+2323+220.4+102.043+1.4+0.7+24659.4+7.1+1100)+183.2-8814.3-274.8-392.6+4981.5+5833.3+451.3+3000+8813.8+274.8+0+400+29+2.5+1378.9+7215+810.19361-5833.3+0.5-100+26.1+49.5+24.7+98.9+74.8+1455.1+741.5+12451.9+14455.4+11353.1+100+6727.3-0.5+250+100+182.6+4000-855+0.2+170-85.7+2340.8-2700+74.8+357.5-2176.5+0.1+(39.5+100+62.7+45+30+32)+(66+100+477.93647)+15000+13000)</f>
        <v>1115620.9730800001</v>
      </c>
      <c r="D33" s="25">
        <f>(205022.9+13030+40201+138050.4+((14547.9+1177.7)+(5754.7+138.8+729+291)+(6509.3+334.1)+93835.2+330438+(1570.3+138.8)+785.1+392.6+392.6+74.9+3135.4)+0+((376.5)+((40+45+23.1+43.5+28.7+43)+(90+0+0+1000+80+400)))+(0+18514.8+420.2+0+0+20951.3+5530.5+10988.8+5474+0+220.4+0+1.4+0.7+24659.4+2.3+0)-5474-5530.5-392.6+4910.7+5530.4+5473.9+0.1-80+26.1+49.5+24.7+98.9+74.8-0.5+0.1+13000-10000)</f>
        <v>953194.9</v>
      </c>
      <c r="E33" s="25">
        <f>(220210.3+13030+39775+135372.6+((15158.9+1177.7)+(5754.7+138.8+729+291)+(6509.3+334.1)+93835.2+330438+(1570.3+138.8)+785.1+392.6+392.6+74.9+3321.4)+0+((376.5)+((40+45+30+58+28.5+45)+(50+0+0+700+30+210)))+(0+21977.6+313.2+0+20686+0+10988.8+0+0+0+1.4+0.7+24659.4+2.7+0)+4910.7-392.6-30+26.1+49.5+24.7+98.9+74.8-0.5+0.1+13000-10000)</f>
        <v>957434.8</v>
      </c>
    </row>
  </sheetData>
  <mergeCells count="2">
    <mergeCell ref="A7:E7"/>
    <mergeCell ref="A8:E8"/>
  </mergeCells>
  <pageMargins left="0.9055118110236221" right="0.39370078740157483" top="0.78740157480314965" bottom="0.39370078740157483" header="0.31496062992125984" footer="0.31496062992125984"/>
  <pageSetup paperSize="9" scale="6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Источ ВФДБ РМР 23-25</vt:lpstr>
      <vt:lpstr>'Прил9 Источ ВФДБ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2023-09-07T10:23:50Z</dcterms:modified>
</cp:coreProperties>
</file>