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 ВФДБ РМР 2019-21" sheetId="1" r:id="rId1"/>
  </sheets>
  <definedNames>
    <definedName name="_xlnm.Print_Area" localSheetId="0">'Прил13 Источ ВФДБ РМР 2019-21'!$A$1:$E$38</definedName>
  </definedNames>
  <calcPr calcId="124519"/>
</workbook>
</file>

<file path=xl/calcChain.xml><?xml version="1.0" encoding="utf-8"?>
<calcChain xmlns="http://schemas.openxmlformats.org/spreadsheetml/2006/main">
  <c r="C38" i="1"/>
  <c r="C37"/>
  <c r="E38" l="1"/>
  <c r="E37"/>
  <c r="D38"/>
  <c r="D37"/>
  <c r="E20"/>
  <c r="E22"/>
  <c r="D20"/>
  <c r="D28"/>
  <c r="C28"/>
  <c r="C22"/>
  <c r="E21" l="1"/>
  <c r="E35"/>
  <c r="E34"/>
  <c r="E33"/>
  <c r="E32" s="1"/>
  <c r="E29"/>
  <c r="E27"/>
  <c r="E26"/>
  <c r="E25" s="1"/>
  <c r="E19"/>
  <c r="D36"/>
  <c r="D35"/>
  <c r="D34" s="1"/>
  <c r="D33"/>
  <c r="D32" s="1"/>
  <c r="D29"/>
  <c r="D27" s="1"/>
  <c r="D26"/>
  <c r="D25" s="1"/>
  <c r="D21"/>
  <c r="D19"/>
  <c r="D31" l="1"/>
  <c r="D30" s="1"/>
  <c r="E31"/>
  <c r="E30" s="1"/>
  <c r="E36"/>
  <c r="E24"/>
  <c r="E23"/>
  <c r="E18"/>
  <c r="D18"/>
  <c r="D23"/>
  <c r="D24"/>
  <c r="D17" l="1"/>
  <c r="E17"/>
  <c r="C35" l="1"/>
  <c r="C34" s="1"/>
  <c r="C33"/>
  <c r="C32" s="1"/>
  <c r="C29"/>
  <c r="C26"/>
  <c r="C25" s="1"/>
  <c r="C21"/>
  <c r="C19"/>
  <c r="C27" l="1"/>
  <c r="C24" s="1"/>
  <c r="C31"/>
  <c r="C30" s="1"/>
  <c r="C18"/>
  <c r="C36"/>
  <c r="C23" l="1"/>
  <c r="C17" s="1"/>
</calcChain>
</file>

<file path=xl/sharedStrings.xml><?xml version="1.0" encoding="utf-8"?>
<sst xmlns="http://schemas.openxmlformats.org/spreadsheetml/2006/main" count="59" uniqueCount="57">
  <si>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</si>
  <si>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</si>
  <si>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</si>
  <si>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</si>
  <si>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</si>
  <si>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</si>
  <si>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</si>
  <si>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</si>
  <si>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</si>
  <si>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</si>
  <si>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</si>
  <si>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</si>
  <si>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</si>
  <si>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</si>
  <si>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</si>
  <si>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</si>
  <si>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</si>
  <si>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</si>
  <si>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</si>
  <si>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</si>
  <si>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</si>
  <si>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</si>
  <si>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</si>
  <si>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</si>
  <si>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</si>
  <si>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</si>
  <si>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</si>
  <si>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</si>
  <si>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</si>
  <si>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</si>
  <si>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</si>
  <si>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</si>
  <si>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</si>
  <si>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</si>
  <si>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</si>
  <si>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</si>
  <si>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</si>
  <si>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</si>
  <si>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</si>
  <si>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</si>
  <si>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</si>
  <si>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</si>
  <si>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</si>
  <si>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</si>
  <si>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</si>
  <si>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</si>
  <si>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</si>
  <si>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</si>
  <si>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2019 год</t>
  </si>
  <si>
    <t>2020 год</t>
  </si>
  <si>
    <t>тыс. рублей</t>
  </si>
  <si>
    <t xml:space="preserve">                                                                                   Приложение № 12 к решению</t>
  </si>
  <si>
    <t xml:space="preserve">Источники внутреннего финансирования дефицита бюджета Ртищевского муниципального района на 2019 год и на плановый период 2020 и 2021 годов
 </t>
  </si>
  <si>
    <t>2021 год</t>
  </si>
  <si>
    <t xml:space="preserve">                                                                                    от 24 декабря 2018 года № 39 - 265</t>
  </si>
  <si>
    <t xml:space="preserve">                                                                                    от                      2019 года № </t>
  </si>
  <si>
    <t xml:space="preserve">                                                                                   Приложение № 8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</si>
</sst>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8"/>
  <sheetViews>
    <sheetView tabSelected="1" view="pageBreakPreview" topLeftCell="A27" zoomScaleSheetLayoutView="100" workbookViewId="0">
      <selection activeCell="B36" sqref="B36"/>
    </sheetView>
  </sheetViews>
  <sheetFormatPr defaultRowHeight="15"/>
  <cols>
    <col min="1" max="1" width="25" style="23" customWidth="1"/>
    <col min="2" max="2" width="54.2851562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49" t="s">
        <v>56</v>
      </c>
      <c r="B1" s="49"/>
      <c r="C1" s="49"/>
    </row>
    <row r="2" spans="1:5" ht="15.75">
      <c r="A2" s="49" t="s">
        <v>0</v>
      </c>
      <c r="B2" s="49"/>
      <c r="C2" s="49"/>
    </row>
    <row r="3" spans="1:5" ht="15.75">
      <c r="A3" s="49" t="s">
        <v>1</v>
      </c>
      <c r="B3" s="49"/>
      <c r="C3" s="49"/>
    </row>
    <row r="4" spans="1:5" ht="15.75">
      <c r="A4" s="49" t="s">
        <v>55</v>
      </c>
      <c r="B4" s="49"/>
      <c r="C4" s="49"/>
    </row>
    <row r="7" spans="1:5" ht="15.75">
      <c r="A7" s="49" t="s">
        <v>51</v>
      </c>
      <c r="B7" s="49"/>
      <c r="C7" s="49"/>
    </row>
    <row r="8" spans="1:5" ht="15.75">
      <c r="A8" s="49" t="s">
        <v>0</v>
      </c>
      <c r="B8" s="49"/>
      <c r="C8" s="49"/>
    </row>
    <row r="9" spans="1:5" ht="15.75">
      <c r="A9" s="49" t="s">
        <v>1</v>
      </c>
      <c r="B9" s="49"/>
      <c r="C9" s="49"/>
    </row>
    <row r="10" spans="1:5" ht="15.75">
      <c r="A10" s="49" t="s">
        <v>54</v>
      </c>
      <c r="B10" s="49"/>
      <c r="C10" s="49"/>
    </row>
    <row r="13" spans="1:5" s="2" customFormat="1" ht="39.75" customHeight="1">
      <c r="A13" s="50" t="s">
        <v>52</v>
      </c>
      <c r="B13" s="50"/>
      <c r="C13" s="50"/>
      <c r="D13" s="50"/>
      <c r="E13" s="50"/>
    </row>
    <row r="14" spans="1:5" s="2" customFormat="1" ht="16.5" thickBot="1">
      <c r="A14" s="3"/>
      <c r="E14" s="4" t="s">
        <v>50</v>
      </c>
    </row>
    <row r="15" spans="1:5" s="2" customFormat="1" ht="45.75" customHeight="1">
      <c r="A15" s="5" t="s">
        <v>2</v>
      </c>
      <c r="B15" s="6" t="s">
        <v>3</v>
      </c>
      <c r="C15" s="30" t="s">
        <v>48</v>
      </c>
      <c r="D15" s="38" t="s">
        <v>49</v>
      </c>
      <c r="E15" s="39" t="s">
        <v>53</v>
      </c>
    </row>
    <row r="16" spans="1:5" s="2" customFormat="1" ht="15.75">
      <c r="A16" s="7">
        <v>1</v>
      </c>
      <c r="B16" s="8">
        <v>2</v>
      </c>
      <c r="C16" s="31">
        <v>3</v>
      </c>
      <c r="D16" s="37">
        <v>4</v>
      </c>
      <c r="E16" s="40">
        <v>5</v>
      </c>
    </row>
    <row r="17" spans="1:5" s="2" customFormat="1" ht="31.5">
      <c r="A17" s="25" t="s">
        <v>4</v>
      </c>
      <c r="B17" s="26" t="s">
        <v>5</v>
      </c>
      <c r="C17" s="32">
        <f>C18+C23+C30+C36</f>
        <v>1321.0999999999767</v>
      </c>
      <c r="D17" s="32">
        <f>D18+D23+D30+D36</f>
        <v>17800</v>
      </c>
      <c r="E17" s="9">
        <f>E18+E23+E30+E36</f>
        <v>18500</v>
      </c>
    </row>
    <row r="18" spans="1:5" s="2" customFormat="1" ht="31.5">
      <c r="A18" s="10" t="s">
        <v>6</v>
      </c>
      <c r="B18" s="11" t="s">
        <v>7</v>
      </c>
      <c r="C18" s="46">
        <f>C19+C21</f>
        <v>0</v>
      </c>
      <c r="D18" s="32">
        <f>D19+D21</f>
        <v>17800</v>
      </c>
      <c r="E18" s="9">
        <f>E19+E21</f>
        <v>18500</v>
      </c>
    </row>
    <row r="19" spans="1:5" s="2" customFormat="1" ht="31.5">
      <c r="A19" s="10" t="s">
        <v>8</v>
      </c>
      <c r="B19" s="11" t="s">
        <v>9</v>
      </c>
      <c r="C19" s="46">
        <f>C20</f>
        <v>0</v>
      </c>
      <c r="D19" s="32">
        <f>D20</f>
        <v>17800</v>
      </c>
      <c r="E19" s="9">
        <f>E20</f>
        <v>36300</v>
      </c>
    </row>
    <row r="20" spans="1:5" s="2" customFormat="1" ht="47.25">
      <c r="A20" s="41" t="s">
        <v>10</v>
      </c>
      <c r="B20" s="12" t="s">
        <v>11</v>
      </c>
      <c r="C20" s="47">
        <v>0</v>
      </c>
      <c r="D20" s="33">
        <f>17800</f>
        <v>17800</v>
      </c>
      <c r="E20" s="13">
        <f>36300</f>
        <v>36300</v>
      </c>
    </row>
    <row r="21" spans="1:5" s="2" customFormat="1" ht="31.5">
      <c r="A21" s="10" t="s">
        <v>12</v>
      </c>
      <c r="B21" s="11" t="s">
        <v>13</v>
      </c>
      <c r="C21" s="47">
        <f>C22</f>
        <v>0</v>
      </c>
      <c r="D21" s="47">
        <f>D22</f>
        <v>0</v>
      </c>
      <c r="E21" s="13">
        <f>E22</f>
        <v>-17800</v>
      </c>
    </row>
    <row r="22" spans="1:5" s="2" customFormat="1" ht="47.25">
      <c r="A22" s="41" t="s">
        <v>14</v>
      </c>
      <c r="B22" s="12" t="s">
        <v>15</v>
      </c>
      <c r="C22" s="47">
        <f>0</f>
        <v>0</v>
      </c>
      <c r="D22" s="47">
        <v>0</v>
      </c>
      <c r="E22" s="13">
        <f>-17800</f>
        <v>-17800</v>
      </c>
    </row>
    <row r="23" spans="1:5" s="2" customFormat="1" ht="31.5">
      <c r="A23" s="10" t="s">
        <v>16</v>
      </c>
      <c r="B23" s="12" t="s">
        <v>17</v>
      </c>
      <c r="C23" s="33">
        <f>C25+C27</f>
        <v>-9600</v>
      </c>
      <c r="D23" s="47">
        <f>D25+D27</f>
        <v>0</v>
      </c>
      <c r="E23" s="48">
        <f>E25+E27</f>
        <v>0</v>
      </c>
    </row>
    <row r="24" spans="1:5" s="2" customFormat="1" ht="47.25">
      <c r="A24" s="14" t="s">
        <v>18</v>
      </c>
      <c r="B24" s="12" t="s">
        <v>19</v>
      </c>
      <c r="C24" s="33">
        <f>C25+C27</f>
        <v>-9600</v>
      </c>
      <c r="D24" s="47">
        <f>D25+D27</f>
        <v>0</v>
      </c>
      <c r="E24" s="48">
        <f>E25+E27</f>
        <v>0</v>
      </c>
    </row>
    <row r="25" spans="1:5" s="2" customFormat="1" ht="47.25" hidden="1">
      <c r="A25" s="15" t="s">
        <v>20</v>
      </c>
      <c r="B25" s="12" t="s">
        <v>21</v>
      </c>
      <c r="C25" s="33">
        <f>C26</f>
        <v>0</v>
      </c>
      <c r="D25" s="33">
        <f>D26</f>
        <v>0</v>
      </c>
      <c r="E25" s="48">
        <f>E26</f>
        <v>0</v>
      </c>
    </row>
    <row r="26" spans="1:5" s="2" customFormat="1" ht="63" hidden="1">
      <c r="A26" s="15" t="s">
        <v>22</v>
      </c>
      <c r="B26" s="12" t="s">
        <v>23</v>
      </c>
      <c r="C26" s="33">
        <f>0</f>
        <v>0</v>
      </c>
      <c r="D26" s="33">
        <f>0</f>
        <v>0</v>
      </c>
      <c r="E26" s="48">
        <f>0</f>
        <v>0</v>
      </c>
    </row>
    <row r="27" spans="1:5" s="2" customFormat="1" ht="47.25">
      <c r="A27" s="15" t="s">
        <v>24</v>
      </c>
      <c r="B27" s="12" t="s">
        <v>25</v>
      </c>
      <c r="C27" s="33">
        <f>C28+C29</f>
        <v>-9600</v>
      </c>
      <c r="D27" s="47">
        <f>D28+D29</f>
        <v>0</v>
      </c>
      <c r="E27" s="48">
        <f>E28+E29</f>
        <v>0</v>
      </c>
    </row>
    <row r="28" spans="1:5" s="2" customFormat="1" ht="63">
      <c r="A28" s="15" t="s">
        <v>26</v>
      </c>
      <c r="B28" s="12" t="s">
        <v>27</v>
      </c>
      <c r="C28" s="33">
        <f>-9600</f>
        <v>-9600</v>
      </c>
      <c r="D28" s="47">
        <f>0</f>
        <v>0</v>
      </c>
      <c r="E28" s="48">
        <v>0</v>
      </c>
    </row>
    <row r="29" spans="1:5" s="2" customFormat="1" ht="47.25" hidden="1">
      <c r="A29" s="15" t="s">
        <v>28</v>
      </c>
      <c r="B29" s="12" t="s">
        <v>29</v>
      </c>
      <c r="C29" s="33">
        <f>0</f>
        <v>0</v>
      </c>
      <c r="D29" s="33">
        <f>0</f>
        <v>0</v>
      </c>
      <c r="E29" s="13">
        <f>0</f>
        <v>0</v>
      </c>
    </row>
    <row r="30" spans="1:5" s="16" customFormat="1" ht="31.5" hidden="1">
      <c r="A30" s="10" t="s">
        <v>30</v>
      </c>
      <c r="B30" s="11" t="s">
        <v>31</v>
      </c>
      <c r="C30" s="32">
        <f>C31</f>
        <v>0</v>
      </c>
      <c r="D30" s="32">
        <f>D31</f>
        <v>0</v>
      </c>
      <c r="E30" s="9">
        <f>E31</f>
        <v>0</v>
      </c>
    </row>
    <row r="31" spans="1:5" s="16" customFormat="1" ht="31.5" hidden="1">
      <c r="A31" s="10" t="s">
        <v>32</v>
      </c>
      <c r="B31" s="11" t="s">
        <v>33</v>
      </c>
      <c r="C31" s="32">
        <f>C32+C34</f>
        <v>0</v>
      </c>
      <c r="D31" s="32">
        <f>D32+D34</f>
        <v>0</v>
      </c>
      <c r="E31" s="9">
        <f>E32+E34</f>
        <v>0</v>
      </c>
    </row>
    <row r="32" spans="1:5" s="16" customFormat="1" ht="31.5" hidden="1">
      <c r="A32" s="10" t="s">
        <v>34</v>
      </c>
      <c r="B32" s="11" t="s">
        <v>35</v>
      </c>
      <c r="C32" s="32">
        <f>C33</f>
        <v>0</v>
      </c>
      <c r="D32" s="32">
        <f>D33</f>
        <v>0</v>
      </c>
      <c r="E32" s="9">
        <f>E33</f>
        <v>0</v>
      </c>
    </row>
    <row r="33" spans="1:5" s="2" customFormat="1" ht="63" hidden="1">
      <c r="A33" s="17" t="s">
        <v>36</v>
      </c>
      <c r="B33" s="18" t="s">
        <v>37</v>
      </c>
      <c r="C33" s="34">
        <f>0</f>
        <v>0</v>
      </c>
      <c r="D33" s="34">
        <f>0</f>
        <v>0</v>
      </c>
      <c r="E33" s="19">
        <f>0</f>
        <v>0</v>
      </c>
    </row>
    <row r="34" spans="1:5" s="2" customFormat="1" ht="31.5" hidden="1">
      <c r="A34" s="10" t="s">
        <v>38</v>
      </c>
      <c r="B34" s="11" t="s">
        <v>39</v>
      </c>
      <c r="C34" s="34">
        <f>C35</f>
        <v>0</v>
      </c>
      <c r="D34" s="34">
        <f>D35</f>
        <v>0</v>
      </c>
      <c r="E34" s="19">
        <f>E35</f>
        <v>0</v>
      </c>
    </row>
    <row r="35" spans="1:5" s="2" customFormat="1" ht="63" hidden="1">
      <c r="A35" s="20" t="s">
        <v>40</v>
      </c>
      <c r="B35" s="21" t="s">
        <v>41</v>
      </c>
      <c r="C35" s="35">
        <f>0</f>
        <v>0</v>
      </c>
      <c r="D35" s="35">
        <f>0</f>
        <v>0</v>
      </c>
      <c r="E35" s="22">
        <f>0</f>
        <v>0</v>
      </c>
    </row>
    <row r="36" spans="1:5" s="2" customFormat="1" ht="31.5">
      <c r="A36" s="27" t="s">
        <v>42</v>
      </c>
      <c r="B36" s="28" t="s">
        <v>43</v>
      </c>
      <c r="C36" s="32">
        <f>C37+C38</f>
        <v>10921.099999999977</v>
      </c>
      <c r="D36" s="36">
        <f>D37+D38</f>
        <v>0</v>
      </c>
      <c r="E36" s="29">
        <f>E37+E38</f>
        <v>0</v>
      </c>
    </row>
    <row r="37" spans="1:5" s="2" customFormat="1" ht="31.5">
      <c r="A37" s="27" t="s">
        <v>44</v>
      </c>
      <c r="B37" s="28" t="s">
        <v>45</v>
      </c>
      <c r="C37" s="36">
        <f>-725279.4-3500-318.6</f>
        <v>-729098</v>
      </c>
      <c r="D37" s="36">
        <f>-700912.4</f>
        <v>-700912.4</v>
      </c>
      <c r="E37" s="29">
        <f>-703561.3</f>
        <v>-703561.3</v>
      </c>
    </row>
    <row r="38" spans="1:5" ht="32.25" thickBot="1">
      <c r="A38" s="42" t="s">
        <v>46</v>
      </c>
      <c r="B38" s="43" t="s">
        <v>47</v>
      </c>
      <c r="C38" s="44">
        <f>725279.4+(535+3300+4000)+(500+1200+300+500+600+400)+2089.6+400+(318.6+300+296.5)</f>
        <v>740019.1</v>
      </c>
      <c r="D38" s="44">
        <f>700912.4</f>
        <v>700912.4</v>
      </c>
      <c r="E38" s="45">
        <f>703561.3</f>
        <v>703561.3</v>
      </c>
    </row>
  </sheetData>
  <mergeCells count="9">
    <mergeCell ref="A1:C1"/>
    <mergeCell ref="A2:C2"/>
    <mergeCell ref="A3:C3"/>
    <mergeCell ref="A4:C4"/>
    <mergeCell ref="A13:E13"/>
    <mergeCell ref="A7:C7"/>
    <mergeCell ref="A8:C8"/>
    <mergeCell ref="A9:C9"/>
    <mergeCell ref="A10:C10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Источ ВФДБ РМР 2019-21</vt:lpstr>
      <vt:lpstr>'Прил13 Источ ВФДБ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2019-03-18T11:59:16Z</dcterms:modified>
</cp:coreProperties>
</file>