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 activeTab="2"/>
  </bookViews>
  <sheets>
    <sheet name="Т1" sheetId="7" r:id="rId1"/>
    <sheet name="Т2" sheetId="11" r:id="rId2"/>
    <sheet name="Т3" sheetId="9" r:id="rId3"/>
  </sheets>
  <calcPr calcId="124519"/>
</workbook>
</file>

<file path=xl/calcChain.xml><?xml version="1.0" encoding="utf-8"?>
<calcChain xmlns="http://schemas.openxmlformats.org/spreadsheetml/2006/main">
  <c r="T45" i="11"/>
  <c r="S45"/>
  <c r="Q45"/>
  <c r="P45"/>
  <c r="O45"/>
  <c r="R45" s="1"/>
  <c r="N45"/>
  <c r="K45"/>
  <c r="H45"/>
  <c r="G45"/>
  <c r="D45"/>
  <c r="T44"/>
  <c r="S44"/>
  <c r="Q44"/>
  <c r="P44"/>
  <c r="O44"/>
  <c r="R44" s="1"/>
  <c r="N44"/>
  <c r="K44"/>
  <c r="H44"/>
  <c r="G44"/>
  <c r="D44"/>
  <c r="XFD44" s="1"/>
  <c r="T43"/>
  <c r="S43"/>
  <c r="Q43"/>
  <c r="P43"/>
  <c r="O43"/>
  <c r="R43" s="1"/>
  <c r="N43"/>
  <c r="K43"/>
  <c r="H43"/>
  <c r="G43"/>
  <c r="D43"/>
  <c r="XFD43" s="1"/>
  <c r="J42"/>
  <c r="T42" s="1"/>
  <c r="I42"/>
  <c r="S42" s="1"/>
  <c r="C42"/>
  <c r="H42" s="1"/>
  <c r="B42"/>
  <c r="G42" s="1"/>
  <c r="T41"/>
  <c r="S41"/>
  <c r="Q41"/>
  <c r="P41"/>
  <c r="O41"/>
  <c r="R41" s="1"/>
  <c r="N41"/>
  <c r="K41"/>
  <c r="H41"/>
  <c r="G41"/>
  <c r="D41"/>
  <c r="T40"/>
  <c r="S40"/>
  <c r="Q40"/>
  <c r="P40"/>
  <c r="O40"/>
  <c r="R40" s="1"/>
  <c r="N40"/>
  <c r="K40"/>
  <c r="H40"/>
  <c r="G40"/>
  <c r="D40"/>
  <c r="J39"/>
  <c r="T39" s="1"/>
  <c r="I39"/>
  <c r="S39" s="1"/>
  <c r="C39"/>
  <c r="H39" s="1"/>
  <c r="B39"/>
  <c r="G39" s="1"/>
  <c r="T38"/>
  <c r="S38"/>
  <c r="Q38"/>
  <c r="P38"/>
  <c r="O38"/>
  <c r="R38" s="1"/>
  <c r="N38"/>
  <c r="K38"/>
  <c r="H38"/>
  <c r="G38"/>
  <c r="D38"/>
  <c r="T37"/>
  <c r="S37"/>
  <c r="Q37"/>
  <c r="P37"/>
  <c r="O37"/>
  <c r="R37" s="1"/>
  <c r="N37"/>
  <c r="K37"/>
  <c r="H37"/>
  <c r="G37"/>
  <c r="D37"/>
  <c r="T36"/>
  <c r="S36"/>
  <c r="Q36"/>
  <c r="P36"/>
  <c r="O36"/>
  <c r="R36" s="1"/>
  <c r="N36"/>
  <c r="K36"/>
  <c r="H36"/>
  <c r="G36"/>
  <c r="D36"/>
  <c r="J35"/>
  <c r="T35" s="1"/>
  <c r="I35"/>
  <c r="S35" s="1"/>
  <c r="C35"/>
  <c r="H35" s="1"/>
  <c r="B35"/>
  <c r="G35" s="1"/>
  <c r="T34"/>
  <c r="S34"/>
  <c r="Q34"/>
  <c r="P34"/>
  <c r="O34"/>
  <c r="R34" s="1"/>
  <c r="N34"/>
  <c r="K34"/>
  <c r="H34"/>
  <c r="G34"/>
  <c r="D34"/>
  <c r="T33"/>
  <c r="S33"/>
  <c r="Q33"/>
  <c r="P33"/>
  <c r="O33"/>
  <c r="R33" s="1"/>
  <c r="N33"/>
  <c r="K33"/>
  <c r="H33"/>
  <c r="G33"/>
  <c r="D33"/>
  <c r="J32"/>
  <c r="T32" s="1"/>
  <c r="I32"/>
  <c r="S32" s="1"/>
  <c r="C32"/>
  <c r="H32" s="1"/>
  <c r="B32"/>
  <c r="G32" s="1"/>
  <c r="T31"/>
  <c r="S31"/>
  <c r="Q31"/>
  <c r="P31"/>
  <c r="O31"/>
  <c r="R31" s="1"/>
  <c r="N31"/>
  <c r="K31"/>
  <c r="H31"/>
  <c r="G31"/>
  <c r="D31"/>
  <c r="T30"/>
  <c r="S30"/>
  <c r="Q30"/>
  <c r="P30"/>
  <c r="O30"/>
  <c r="R30" s="1"/>
  <c r="N30"/>
  <c r="K30"/>
  <c r="H30"/>
  <c r="G30"/>
  <c r="D30"/>
  <c r="T29"/>
  <c r="S29"/>
  <c r="Q29"/>
  <c r="P29"/>
  <c r="O29"/>
  <c r="R29" s="1"/>
  <c r="N29"/>
  <c r="K29"/>
  <c r="H29"/>
  <c r="G29"/>
  <c r="D29"/>
  <c r="T28"/>
  <c r="S28"/>
  <c r="Q28"/>
  <c r="P28"/>
  <c r="O28"/>
  <c r="R28" s="1"/>
  <c r="N28"/>
  <c r="K28"/>
  <c r="H28"/>
  <c r="G28"/>
  <c r="D28"/>
  <c r="T27"/>
  <c r="S27"/>
  <c r="Q27"/>
  <c r="P27"/>
  <c r="O27"/>
  <c r="R27" s="1"/>
  <c r="N27"/>
  <c r="K27"/>
  <c r="H27"/>
  <c r="G27"/>
  <c r="D27"/>
  <c r="T26"/>
  <c r="S26"/>
  <c r="Q26"/>
  <c r="P26"/>
  <c r="O26"/>
  <c r="R26" s="1"/>
  <c r="N26"/>
  <c r="K26"/>
  <c r="H26"/>
  <c r="G26"/>
  <c r="D26"/>
  <c r="J25"/>
  <c r="T25" s="1"/>
  <c r="I25"/>
  <c r="S25" s="1"/>
  <c r="C25"/>
  <c r="H25" s="1"/>
  <c r="B25"/>
  <c r="G25" s="1"/>
  <c r="T24"/>
  <c r="S24"/>
  <c r="Q24"/>
  <c r="P24"/>
  <c r="O24"/>
  <c r="R24" s="1"/>
  <c r="N24"/>
  <c r="K24"/>
  <c r="H24"/>
  <c r="G24"/>
  <c r="D24"/>
  <c r="T23"/>
  <c r="S23"/>
  <c r="Q23"/>
  <c r="P23"/>
  <c r="O23"/>
  <c r="R23" s="1"/>
  <c r="N23"/>
  <c r="K23"/>
  <c r="H23"/>
  <c r="G23"/>
  <c r="D23"/>
  <c r="T22"/>
  <c r="S22"/>
  <c r="Q22"/>
  <c r="P22"/>
  <c r="O22"/>
  <c r="R22" s="1"/>
  <c r="N22"/>
  <c r="K22"/>
  <c r="H22"/>
  <c r="G22"/>
  <c r="D22"/>
  <c r="J21"/>
  <c r="T21" s="1"/>
  <c r="I21"/>
  <c r="S21" s="1"/>
  <c r="C21"/>
  <c r="H21" s="1"/>
  <c r="B21"/>
  <c r="G21" s="1"/>
  <c r="T20"/>
  <c r="S20"/>
  <c r="Q20"/>
  <c r="P20"/>
  <c r="O20"/>
  <c r="R20" s="1"/>
  <c r="N20"/>
  <c r="K20"/>
  <c r="H20"/>
  <c r="G20"/>
  <c r="D20"/>
  <c r="T19"/>
  <c r="S19"/>
  <c r="Q19"/>
  <c r="P19"/>
  <c r="O19"/>
  <c r="R19" s="1"/>
  <c r="N19"/>
  <c r="K19"/>
  <c r="H19"/>
  <c r="G19"/>
  <c r="D19"/>
  <c r="T18"/>
  <c r="S18"/>
  <c r="Q18"/>
  <c r="P18"/>
  <c r="O18"/>
  <c r="R18" s="1"/>
  <c r="N18"/>
  <c r="K18"/>
  <c r="H18"/>
  <c r="G18"/>
  <c r="D18"/>
  <c r="T17"/>
  <c r="S17"/>
  <c r="Q17"/>
  <c r="P17"/>
  <c r="O17"/>
  <c r="R17" s="1"/>
  <c r="N17"/>
  <c r="K17"/>
  <c r="H17"/>
  <c r="G17"/>
  <c r="D17"/>
  <c r="J16"/>
  <c r="T16" s="1"/>
  <c r="I16"/>
  <c r="S16" s="1"/>
  <c r="C16"/>
  <c r="H16" s="1"/>
  <c r="B16"/>
  <c r="G16" s="1"/>
  <c r="T15"/>
  <c r="S15"/>
  <c r="Q15"/>
  <c r="P15"/>
  <c r="O15"/>
  <c r="R15" s="1"/>
  <c r="N15"/>
  <c r="K15"/>
  <c r="H15"/>
  <c r="G15"/>
  <c r="D15"/>
  <c r="T14"/>
  <c r="S14"/>
  <c r="Q14"/>
  <c r="P14"/>
  <c r="O14"/>
  <c r="R14" s="1"/>
  <c r="N14"/>
  <c r="K14"/>
  <c r="H14"/>
  <c r="G14"/>
  <c r="D14"/>
  <c r="T13"/>
  <c r="S13"/>
  <c r="Q13"/>
  <c r="P13"/>
  <c r="O13"/>
  <c r="R13" s="1"/>
  <c r="N13"/>
  <c r="K13"/>
  <c r="H13"/>
  <c r="G13"/>
  <c r="D13"/>
  <c r="J12"/>
  <c r="J46" s="1"/>
  <c r="I12"/>
  <c r="I46" s="1"/>
  <c r="C12"/>
  <c r="C46" s="1"/>
  <c r="B12"/>
  <c r="B46" s="1"/>
  <c r="T11"/>
  <c r="S11"/>
  <c r="Q11"/>
  <c r="P11"/>
  <c r="O11"/>
  <c r="R11" s="1"/>
  <c r="N11"/>
  <c r="K11"/>
  <c r="H11"/>
  <c r="G11"/>
  <c r="D11"/>
  <c r="T10"/>
  <c r="S10"/>
  <c r="Q10"/>
  <c r="P10"/>
  <c r="O10"/>
  <c r="R10" s="1"/>
  <c r="N10"/>
  <c r="K10"/>
  <c r="H10"/>
  <c r="G10"/>
  <c r="D10"/>
  <c r="T9"/>
  <c r="S9"/>
  <c r="Q9"/>
  <c r="P9"/>
  <c r="O9"/>
  <c r="R9" s="1"/>
  <c r="N9"/>
  <c r="K9"/>
  <c r="H9"/>
  <c r="G9"/>
  <c r="D9"/>
  <c r="T8"/>
  <c r="S8"/>
  <c r="Q8"/>
  <c r="P8"/>
  <c r="O8"/>
  <c r="R8" s="1"/>
  <c r="N8"/>
  <c r="K8"/>
  <c r="H8"/>
  <c r="G8"/>
  <c r="D8"/>
  <c r="T7"/>
  <c r="S7"/>
  <c r="Q7"/>
  <c r="P7"/>
  <c r="O7"/>
  <c r="R7" s="1"/>
  <c r="N7"/>
  <c r="K7"/>
  <c r="H7"/>
  <c r="G7"/>
  <c r="D7"/>
  <c r="T6"/>
  <c r="S6"/>
  <c r="Q6"/>
  <c r="P6"/>
  <c r="O6"/>
  <c r="R6" s="1"/>
  <c r="N6"/>
  <c r="K6"/>
  <c r="H6"/>
  <c r="G6"/>
  <c r="D6"/>
  <c r="T5"/>
  <c r="S5"/>
  <c r="Q5"/>
  <c r="P5"/>
  <c r="O5"/>
  <c r="R5" s="1"/>
  <c r="N5"/>
  <c r="K5"/>
  <c r="H5"/>
  <c r="G5"/>
  <c r="D5"/>
  <c r="T4"/>
  <c r="S4"/>
  <c r="Q4"/>
  <c r="P4"/>
  <c r="O4"/>
  <c r="R4" s="1"/>
  <c r="N4"/>
  <c r="K4"/>
  <c r="H4"/>
  <c r="G4"/>
  <c r="D4"/>
  <c r="K4" i="7"/>
  <c r="N4"/>
  <c r="O4"/>
  <c r="P4"/>
  <c r="Q4"/>
  <c r="S4"/>
  <c r="T4"/>
  <c r="K5"/>
  <c r="N5"/>
  <c r="O5"/>
  <c r="P5"/>
  <c r="Q5"/>
  <c r="S5"/>
  <c r="T5"/>
  <c r="K6"/>
  <c r="N6"/>
  <c r="O6"/>
  <c r="P6"/>
  <c r="Q6"/>
  <c r="S6"/>
  <c r="T6"/>
  <c r="K7"/>
  <c r="N7"/>
  <c r="O7"/>
  <c r="P7"/>
  <c r="Q7"/>
  <c r="S7"/>
  <c r="T7"/>
  <c r="K8"/>
  <c r="N8"/>
  <c r="O8"/>
  <c r="P8"/>
  <c r="Q8"/>
  <c r="S8"/>
  <c r="T8"/>
  <c r="K9"/>
  <c r="N9"/>
  <c r="O9"/>
  <c r="P9"/>
  <c r="Q9"/>
  <c r="S9"/>
  <c r="T9"/>
  <c r="K10"/>
  <c r="N10"/>
  <c r="O10"/>
  <c r="P10"/>
  <c r="Q10"/>
  <c r="S10"/>
  <c r="T10"/>
  <c r="G17" i="9"/>
  <c r="F17"/>
  <c r="E17"/>
  <c r="C17"/>
  <c r="B17"/>
  <c r="H16"/>
  <c r="H15"/>
  <c r="H14"/>
  <c r="H13"/>
  <c r="H12"/>
  <c r="H11"/>
  <c r="H10"/>
  <c r="H9"/>
  <c r="H8"/>
  <c r="H7"/>
  <c r="H6"/>
  <c r="H5"/>
  <c r="T13" i="7"/>
  <c r="T14"/>
  <c r="T15"/>
  <c r="T17"/>
  <c r="T18"/>
  <c r="T19"/>
  <c r="T20"/>
  <c r="T22"/>
  <c r="T23"/>
  <c r="T24"/>
  <c r="T26"/>
  <c r="T27"/>
  <c r="T28"/>
  <c r="T29"/>
  <c r="T30"/>
  <c r="T31"/>
  <c r="T33"/>
  <c r="T34"/>
  <c r="T36"/>
  <c r="T37"/>
  <c r="T38"/>
  <c r="T40"/>
  <c r="T41"/>
  <c r="T43"/>
  <c r="T44"/>
  <c r="T45"/>
  <c r="S13"/>
  <c r="S14"/>
  <c r="S15"/>
  <c r="S17"/>
  <c r="S18"/>
  <c r="S19"/>
  <c r="S20"/>
  <c r="S22"/>
  <c r="S23"/>
  <c r="S24"/>
  <c r="S26"/>
  <c r="S27"/>
  <c r="S28"/>
  <c r="S29"/>
  <c r="S30"/>
  <c r="S31"/>
  <c r="S33"/>
  <c r="S34"/>
  <c r="S36"/>
  <c r="S37"/>
  <c r="S38"/>
  <c r="S40"/>
  <c r="S41"/>
  <c r="S43"/>
  <c r="S44"/>
  <c r="S45"/>
  <c r="Q13"/>
  <c r="Q14"/>
  <c r="Q15"/>
  <c r="Q17"/>
  <c r="Q18"/>
  <c r="Q19"/>
  <c r="Q20"/>
  <c r="Q22"/>
  <c r="Q23"/>
  <c r="Q24"/>
  <c r="Q26"/>
  <c r="Q27"/>
  <c r="Q28"/>
  <c r="Q29"/>
  <c r="Q30"/>
  <c r="Q31"/>
  <c r="Q33"/>
  <c r="Q34"/>
  <c r="Q36"/>
  <c r="Q37"/>
  <c r="Q38"/>
  <c r="Q40"/>
  <c r="Q41"/>
  <c r="Q43"/>
  <c r="Q44"/>
  <c r="Q45"/>
  <c r="P13"/>
  <c r="P14"/>
  <c r="P15"/>
  <c r="P17"/>
  <c r="P18"/>
  <c r="P19"/>
  <c r="P20"/>
  <c r="P22"/>
  <c r="P23"/>
  <c r="P24"/>
  <c r="P26"/>
  <c r="P27"/>
  <c r="P28"/>
  <c r="P29"/>
  <c r="P30"/>
  <c r="P31"/>
  <c r="P33"/>
  <c r="P34"/>
  <c r="P36"/>
  <c r="P37"/>
  <c r="P38"/>
  <c r="P40"/>
  <c r="P41"/>
  <c r="P43"/>
  <c r="P44"/>
  <c r="P45"/>
  <c r="O13"/>
  <c r="O14"/>
  <c r="O15"/>
  <c r="O17"/>
  <c r="O18"/>
  <c r="O19"/>
  <c r="O20"/>
  <c r="O22"/>
  <c r="O23"/>
  <c r="O24"/>
  <c r="O26"/>
  <c r="O27"/>
  <c r="O28"/>
  <c r="O29"/>
  <c r="O30"/>
  <c r="O31"/>
  <c r="O33"/>
  <c r="O34"/>
  <c r="O36"/>
  <c r="O37"/>
  <c r="O38"/>
  <c r="O40"/>
  <c r="O41"/>
  <c r="O43"/>
  <c r="O44"/>
  <c r="O45"/>
  <c r="N13"/>
  <c r="N14"/>
  <c r="N15"/>
  <c r="N17"/>
  <c r="N18"/>
  <c r="N19"/>
  <c r="N20"/>
  <c r="N22"/>
  <c r="N23"/>
  <c r="N24"/>
  <c r="N26"/>
  <c r="N27"/>
  <c r="N28"/>
  <c r="N29"/>
  <c r="N30"/>
  <c r="N31"/>
  <c r="N33"/>
  <c r="N34"/>
  <c r="N36"/>
  <c r="N37"/>
  <c r="N38"/>
  <c r="N40"/>
  <c r="N41"/>
  <c r="N43"/>
  <c r="N44"/>
  <c r="N45"/>
  <c r="H13"/>
  <c r="H14"/>
  <c r="H15"/>
  <c r="H17"/>
  <c r="H18"/>
  <c r="H19"/>
  <c r="H20"/>
  <c r="H22"/>
  <c r="H23"/>
  <c r="H24"/>
  <c r="H26"/>
  <c r="H27"/>
  <c r="H28"/>
  <c r="H29"/>
  <c r="H30"/>
  <c r="H31"/>
  <c r="H33"/>
  <c r="H34"/>
  <c r="H36"/>
  <c r="H37"/>
  <c r="H38"/>
  <c r="H40"/>
  <c r="H41"/>
  <c r="H43"/>
  <c r="H44"/>
  <c r="H45"/>
  <c r="G13"/>
  <c r="G14"/>
  <c r="G15"/>
  <c r="G17"/>
  <c r="G18"/>
  <c r="G19"/>
  <c r="G20"/>
  <c r="G22"/>
  <c r="G23"/>
  <c r="G24"/>
  <c r="G26"/>
  <c r="G27"/>
  <c r="G28"/>
  <c r="G29"/>
  <c r="G30"/>
  <c r="G31"/>
  <c r="G33"/>
  <c r="G34"/>
  <c r="G36"/>
  <c r="G37"/>
  <c r="G38"/>
  <c r="G40"/>
  <c r="G41"/>
  <c r="G43"/>
  <c r="G44"/>
  <c r="G45"/>
  <c r="D26"/>
  <c r="D27"/>
  <c r="D28"/>
  <c r="D29"/>
  <c r="D30"/>
  <c r="D31"/>
  <c r="D33"/>
  <c r="D34"/>
  <c r="D36"/>
  <c r="D37"/>
  <c r="D38"/>
  <c r="D40"/>
  <c r="D41"/>
  <c r="D43"/>
  <c r="D44"/>
  <c r="J42"/>
  <c r="I42"/>
  <c r="C42"/>
  <c r="H42" s="1"/>
  <c r="B42"/>
  <c r="G42" s="1"/>
  <c r="J39"/>
  <c r="I39"/>
  <c r="C39"/>
  <c r="H39" s="1"/>
  <c r="B39"/>
  <c r="G39" s="1"/>
  <c r="J35"/>
  <c r="I35"/>
  <c r="C35"/>
  <c r="H35" s="1"/>
  <c r="B35"/>
  <c r="G35" s="1"/>
  <c r="J32"/>
  <c r="I32"/>
  <c r="C32"/>
  <c r="H32" s="1"/>
  <c r="B32"/>
  <c r="G32" s="1"/>
  <c r="J25"/>
  <c r="I25"/>
  <c r="C25"/>
  <c r="H25" s="1"/>
  <c r="B25"/>
  <c r="G25" s="1"/>
  <c r="J21"/>
  <c r="I21"/>
  <c r="C21"/>
  <c r="H21" s="1"/>
  <c r="B21"/>
  <c r="G21" s="1"/>
  <c r="J16"/>
  <c r="I16"/>
  <c r="C16"/>
  <c r="H16" s="1"/>
  <c r="B16"/>
  <c r="G16" s="1"/>
  <c r="J12"/>
  <c r="J46" s="1"/>
  <c r="I12"/>
  <c r="I46" s="1"/>
  <c r="C12"/>
  <c r="C46" s="1"/>
  <c r="B12"/>
  <c r="B46" s="1"/>
  <c r="D12" i="11" l="1"/>
  <c r="G12"/>
  <c r="H12"/>
  <c r="N12"/>
  <c r="O12"/>
  <c r="R12" s="1"/>
  <c r="P12"/>
  <c r="Q12"/>
  <c r="S12"/>
  <c r="T12"/>
  <c r="N16"/>
  <c r="O16"/>
  <c r="R16" s="1"/>
  <c r="P16"/>
  <c r="Q16"/>
  <c r="D21"/>
  <c r="N21"/>
  <c r="O21"/>
  <c r="R21" s="1"/>
  <c r="P21"/>
  <c r="Q21"/>
  <c r="D25"/>
  <c r="N25"/>
  <c r="O25"/>
  <c r="R25" s="1"/>
  <c r="P25"/>
  <c r="Q25"/>
  <c r="D32"/>
  <c r="N32"/>
  <c r="O32"/>
  <c r="R32" s="1"/>
  <c r="P32"/>
  <c r="Q32"/>
  <c r="D35"/>
  <c r="N35"/>
  <c r="O35"/>
  <c r="R35" s="1"/>
  <c r="P35"/>
  <c r="Q35"/>
  <c r="D39"/>
  <c r="N39"/>
  <c r="O39"/>
  <c r="R39" s="1"/>
  <c r="P39"/>
  <c r="Q39"/>
  <c r="D42"/>
  <c r="N42"/>
  <c r="O42"/>
  <c r="R42" s="1"/>
  <c r="P42"/>
  <c r="Q42"/>
  <c r="R45" i="7"/>
  <c r="R44"/>
  <c r="R43"/>
  <c r="T42"/>
  <c r="R41"/>
  <c r="R40"/>
  <c r="S42"/>
  <c r="D42"/>
  <c r="T39"/>
  <c r="R38"/>
  <c r="R37"/>
  <c r="R36"/>
  <c r="S39"/>
  <c r="D39"/>
  <c r="T35"/>
  <c r="R34"/>
  <c r="R33"/>
  <c r="S35"/>
  <c r="D35"/>
  <c r="T32"/>
  <c r="R31"/>
  <c r="R30"/>
  <c r="R29"/>
  <c r="R28"/>
  <c r="R27"/>
  <c r="S32"/>
  <c r="D32"/>
  <c r="R26"/>
  <c r="T25"/>
  <c r="R24"/>
  <c r="R23"/>
  <c r="R22"/>
  <c r="S25"/>
  <c r="D25"/>
  <c r="T21"/>
  <c r="R20"/>
  <c r="R19"/>
  <c r="R18"/>
  <c r="R17"/>
  <c r="S21"/>
  <c r="D21"/>
  <c r="T16"/>
  <c r="R15"/>
  <c r="R14"/>
  <c r="S16"/>
  <c r="R13"/>
  <c r="H12"/>
  <c r="D12"/>
  <c r="G12"/>
  <c r="O42"/>
  <c r="R42" s="1"/>
  <c r="Q42"/>
  <c r="N42"/>
  <c r="P42"/>
  <c r="O39"/>
  <c r="R39" s="1"/>
  <c r="Q39"/>
  <c r="N39"/>
  <c r="P39"/>
  <c r="O35"/>
  <c r="R35" s="1"/>
  <c r="Q35"/>
  <c r="N35"/>
  <c r="P35"/>
  <c r="O32"/>
  <c r="R32" s="1"/>
  <c r="Q32"/>
  <c r="N32"/>
  <c r="P32"/>
  <c r="O25"/>
  <c r="R25" s="1"/>
  <c r="Q25"/>
  <c r="N25"/>
  <c r="P25"/>
  <c r="O21"/>
  <c r="R21" s="1"/>
  <c r="Q21"/>
  <c r="N21"/>
  <c r="P21"/>
  <c r="O16"/>
  <c r="R16" s="1"/>
  <c r="Q16"/>
  <c r="N16"/>
  <c r="P16"/>
  <c r="N12"/>
  <c r="O12"/>
  <c r="R12" s="1"/>
  <c r="P12"/>
  <c r="Q12"/>
  <c r="S12"/>
  <c r="T12"/>
  <c r="H17" i="9"/>
  <c r="T11" i="7"/>
  <c r="S11"/>
  <c r="Q11"/>
  <c r="P11"/>
  <c r="O11"/>
  <c r="N11"/>
  <c r="K11"/>
  <c r="K13"/>
  <c r="K14"/>
  <c r="K15"/>
  <c r="K17"/>
  <c r="K18"/>
  <c r="K19"/>
  <c r="K20"/>
  <c r="K22"/>
  <c r="K23"/>
  <c r="K24"/>
  <c r="K26"/>
  <c r="K27"/>
  <c r="K28"/>
  <c r="K29"/>
  <c r="K30"/>
  <c r="K31"/>
  <c r="K33"/>
  <c r="K34"/>
  <c r="K36"/>
  <c r="K37"/>
  <c r="K38"/>
  <c r="K40"/>
  <c r="K41"/>
  <c r="K43"/>
  <c r="XFD43" s="1"/>
  <c r="K44"/>
  <c r="XFD44" s="1"/>
  <c r="K45"/>
  <c r="D14"/>
  <c r="H5"/>
  <c r="R5" s="1"/>
  <c r="H6"/>
  <c r="R6" s="1"/>
  <c r="H7"/>
  <c r="R7" s="1"/>
  <c r="H8"/>
  <c r="R8" s="1"/>
  <c r="H9"/>
  <c r="R9" s="1"/>
  <c r="H10"/>
  <c r="R10" s="1"/>
  <c r="H11"/>
  <c r="G5"/>
  <c r="G6"/>
  <c r="G7"/>
  <c r="G8"/>
  <c r="G9"/>
  <c r="G10"/>
  <c r="G11"/>
  <c r="H4"/>
  <c r="R4" s="1"/>
  <c r="G4"/>
  <c r="D5"/>
  <c r="D6"/>
  <c r="D7"/>
  <c r="D8"/>
  <c r="D9"/>
  <c r="D10"/>
  <c r="D11"/>
  <c r="D13"/>
  <c r="D15"/>
  <c r="D17"/>
  <c r="D18"/>
  <c r="D19"/>
  <c r="D20"/>
  <c r="D22"/>
  <c r="D23"/>
  <c r="D24"/>
  <c r="D45"/>
  <c r="D4"/>
  <c r="R11" l="1"/>
</calcChain>
</file>

<file path=xl/sharedStrings.xml><?xml version="1.0" encoding="utf-8"?>
<sst xmlns="http://schemas.openxmlformats.org/spreadsheetml/2006/main" count="86" uniqueCount="57">
  <si>
    <t>КФСР</t>
  </si>
  <si>
    <t>Процент исполнения от годовых плановых назначений</t>
  </si>
  <si>
    <t>Рост (снижение)  плановых назначений</t>
  </si>
  <si>
    <t>Рост (снижение)  исполнения</t>
  </si>
  <si>
    <t>Отклонение  плановых назначений</t>
  </si>
  <si>
    <t>Отклонение  исполнения</t>
  </si>
  <si>
    <t>Отклонение  удельного веса в структуре расходов</t>
  </si>
  <si>
    <t>ФСР</t>
  </si>
  <si>
    <t>Уточненные плановые назначения</t>
  </si>
  <si>
    <t>Исполнено</t>
  </si>
  <si>
    <t>Удельный вес в структуре расходов</t>
  </si>
  <si>
    <t>Причины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</si>
  <si>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</si>
  <si>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</si>
  <si>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</si>
  <si>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</si>
  <si>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</si>
  <si>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</si>
  <si>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</si>
  <si>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</si>
  <si>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</si>
  <si>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</si>
  <si>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</si>
  <si>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</si>
  <si>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Итого:</t>
  </si>
  <si>
    <t>8=5/2</t>
  </si>
  <si>
    <t>Рост (снижение), %</t>
  </si>
  <si>
    <t xml:space="preserve">По данному разделу предусмотрены средства на обеспечение мероприятий  в области охраны окружающей среды. Рост расходов связан с реализацией мероприятий, предусмотренных ГРБС в данной сфере. </t>
  </si>
  <si>
    <t xml:space="preserve">По данному разделу предусмотрены средства на обслуживание долговых обязательств </t>
  </si>
  <si>
    <t xml:space="preserve">По данному разделу предусмотрены средства на возмещение МУП «Редакция газеты Перекрёсток России» части затрат за опубликование муниципальных правовых актов, иной официальной информации. Рост расходов связан с выделением ассигнований за счет средств областного бюджета на размещение социально значимой информации в печатных средствах массовой информации, учрежденных органами местного самоуправления </t>
  </si>
  <si>
    <t>Таблица № 1</t>
  </si>
  <si>
    <t>Исполнение росписи по расходам в разрезе классификации</t>
  </si>
  <si>
    <t>Плановые назначения по состоянию на 30.09.2018 года (БА)</t>
  </si>
  <si>
    <t>Исполнено по состоянию на 30.09.2018 года (за 9 месяцев 2018 года)</t>
  </si>
  <si>
    <t>Итоговая сумма исполнения  по состоянию на 30.09.2018 года (за 9 месяцев 2018 года)</t>
  </si>
  <si>
    <t>Итоговая сумма плановых назначений  по состоянию на 30.09.2018 года (за 9 месяцев 2018 года)</t>
  </si>
  <si>
    <t>Удельный вес плана в структуре расходов за 9 месяцев 2018 года</t>
  </si>
  <si>
    <t>Удельный вес исполнения в структуре расходов за 9 месяцев 2018 года</t>
  </si>
  <si>
    <t>Плановые назначения по состоянию на 30.09.2017 года (БА)</t>
  </si>
  <si>
    <t>Исполнено по состоянию на 30.09.2017 года (за 9 месяцев 2017 года)</t>
  </si>
  <si>
    <t>Итоговая сумма плановых назначений  по состоянию на 30.09.2017 года (за 9 месяцев 2017 года)</t>
  </si>
  <si>
    <t>Итоговая сумма исполнения  по состоянию на 30.09.2017 года (за 9 месяцев 2017 года)</t>
  </si>
  <si>
    <t>Удельный вес плана в структуре расходов за 9 месяцев 2017 года</t>
  </si>
  <si>
    <t>Удельный вес исполнения в структуре расходов за 9 месяцев 2017 года</t>
  </si>
  <si>
    <t>на 30.09.2017 и на 30.09.2018</t>
  </si>
  <si>
    <t>по состоянию на 30.09.2017 года</t>
  </si>
  <si>
    <t>по итогам 9 месяцев 2018 года, %</t>
  </si>
  <si>
    <t>по состоянию на 30.09.2018 года</t>
  </si>
  <si>
    <t xml:space="preserve"> Общегосударственные расходы, в том числе: расходы на обеспечение деятельности и содержание аппарата управления, двух муниципальных казенных учреждений. Рост на 6,63 % связан с тем что:  1) в 2018 году предусмотрены средства  на проведение выборов депутатов в сельские Советы муниципальных образований, также в Совет города Ртищево Ртищевского муниципального района четвертого созыва (на общую сумму 1885,0 тыс. рублей); 2) дополнительно в 1 и 3 кварталах 2018 года запланированы  средства на приобретение в собственность трех сельских поселений легковых автомобилей повышенной проходимости в: Макровское МО (550,7 тыс. рублей), Урусовское МО (545,0 тыс. рублей), Октябрьское МО (542,9 тыс. рублей). Кроме того, в аналогичном периоде текущего года бюджетные назначения на обеспечение деятельности и содержание аппарата управления  предусмотрены  на 9 месяцев; а по муниципальным казенным учреждениям предусмотрены средства для обеспечения муниципальных расходных обязательств: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за счет средств местного бюджета
</t>
  </si>
  <si>
    <t>Предусмотрены расходы на реализацию муниципальной программы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Снижение расходов на 4,8 % связано с внесением изменений ГРБС в мероприятия по действующим муниципальным программам.</t>
  </si>
  <si>
    <t>Субвенции федерального бюджета на осуществление первичного воинского учета на территориях, где отсутствуют военные комиссариаты. Рост расходов на 6,8 % связан с увеличением бюджетных ассигнований на доведение заработной платы и начислений на выплаты по ней  военно-учетных работников не ниже  установленного МРОТ 11163 рублей.</t>
  </si>
  <si>
    <t>По данному разделу предусмотрены расходы в сфере сельского хозяйства, транспорта и дорожного хозяйства, а также  других вопросов в области национальной экономики. Расходы на национальную экономику в 2018 году снизились на 8,1 % : муниципальный дорожный фонд (за счет средств налоговых и неналоговых поступлений местного бюджета) сформирован в сумме на 6,4 млн. рублей меньше, чем в аналогичном периоде прошлого года в соответствии с мероприятиями муниципальной программы по развитию транспортной системы. При формировании бюджета на 2018 год средства перераспределены на софинансирование социальных обязательств по повышению оплаты труда работников муниципальных учреждений; Кром того в аналогичном периоде прошлого года за счет средств федерального и областного бюджетов были предусмотрены средства на реализацию мероприятий государственной программы Российской Федерации «Доступная среда» на 2011-2020 годы в общей сумме 0,6 млн. рублей</t>
  </si>
  <si>
    <t>По данному разделу предусмотрены расходы на дошкольное, общее и дополнительное образование, молодёжную политику и оздоровление детей, а также другие вопросы в области образования. Рост расходов на 8,5 % связан с тем, что в 2018 году выделены субсидии на выравнивание возможностей местных бюджетов по обеспечению повышения оплаты труда отдельным категориям работников бюджетной сферы (Указники) в большем объеме - в целях обеспечения показателей дорожной карты, а также субсидий из областного бюджета и софинансирования расходных обязательств за счет средств местного бюджета: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и с 1 мая 2018 года не менее 11163 рубля</t>
  </si>
  <si>
    <t xml:space="preserve"> По данному разделу предусмотрены расходы на развитие библиотечной системы, культурно – досуговой   деятельности, а также на другие вопросы в области культуры, кинематографии. Рост расходов на 17,8 % связан с тем, что в 2018 году выделены субсидии на выравнивание возможностей местных бюджетов по обеспечению повышения оплаты труда отдельным категориям работников бюджетной сферы (Указники) в большем объеме - в целях обеспечения показателей дорожной карты, а также субсидий из областного бюджета и софинансирования расходных обязательств за счет средств местного бюджета: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и с 1 мая 2018 года не менее 11163 рубля</t>
  </si>
  <si>
    <t>По данному разделу предусмотрены расходы на обеспечение функционирования муниципальных автономных учреждений МАУ СОК «Юность» и "Спортивная школа". Рост расходов  на 22,3 % обусловлен реализацией  положений ФЗ от 04.12.2007 года «О физической культуре и спорте в Российской Федерации», Федеральных стандартов спортивной подготовки, утвержденных  приказами Минспорта России и с целью сохранения и развития спортивного резерва, создания условий для подготовки высококвалифицированных спортсменов, способных показывать высокие результаты на соревнованиях различного уровня в 04.10.2017 года  «Детско – юношеская  спортивная школа» была реорганизована в "Спортивную школу г. Ртищево Саратовской области". И соответственно, в 2018 году средства на функционирование Спортивной школы предусмотрены в 11 разделе функциональной классификации бюджетных расходов</t>
  </si>
  <si>
    <t>По данному разделу предусмотрены расходы на доплаты к пенсии муниципальным служащим, субсидии гражданам за ЖКУ, льготы медицинским работникам, а также на компенсацию части родительской платы. Рост расходов обусловлен увеличением по безвозмездным перечислениям по молодым семьям и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</si>
  <si>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По данному разделу предусмотрены расходы на жилищно – коммунальное  хозяйство и благоустройство. Рост расходов на 32,8 % связан с реализацией принятых муниципальных программ сельских поселений в сфере благоустройства территорий муниципальных образований, в том числе и на реализацию проекта местных инициатив за счет средств субсидии областного бюджета и софинансирования расходных обязательств за счет средств местных бюджетов и средств пожертвований от населения и организаций в Октябрьском и Макаровском муниципальных образованиях по 300,0 тыс. рублей в каждом. Также в 2018 году бюджету МО г. Ртищево предусмотрены ассигнования на поддержку государственных программ субъектов РФ и муниципальных программ формирования современной городской среды в сумме 13,9 млн. рублей из федерального и областного бюджетов.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</si>
</sst>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0"/>
    <numFmt numFmtId="166" formatCode="#,##0.00_ ;[Red]\-#,##0.00\ "/>
    <numFmt numFmtId="167" formatCode="#,##0.0"/>
    <numFmt numFmtId="168" formatCode="0.0%"/>
  </numFmts>
  <fonts count="13">
    <font>
      <sz val="10"/>
      <color theme="1"/>
      <name val="Arial Cyr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7">
    <xf numFmtId="0" fontId="0" fillId="0" borderId="0" xfId="0"/>
    <xf numFmtId="0" fontId="2" fillId="0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2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0" fontId="9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167" fontId="8" fillId="0" borderId="1" xfId="0" applyNumberFormat="1" applyFont="1" applyFill="1" applyBorder="1" applyAlignment="1">
      <alignment wrapText="1"/>
    </xf>
    <xf numFmtId="10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wrapText="1"/>
    </xf>
    <xf numFmtId="167" fontId="7" fillId="0" borderId="1" xfId="0" applyNumberFormat="1" applyFont="1" applyFill="1" applyBorder="1" applyAlignment="1">
      <alignment wrapText="1"/>
    </xf>
    <xf numFmtId="10" fontId="7" fillId="0" borderId="1" xfId="0" applyNumberFormat="1" applyFont="1" applyFill="1" applyBorder="1" applyAlignment="1">
      <alignment wrapText="1"/>
    </xf>
    <xf numFmtId="168" fontId="7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4" fontId="5" fillId="0" borderId="3" xfId="1" applyNumberFormat="1" applyFont="1" applyFill="1" applyBorder="1" applyAlignment="1" applyProtection="1">
      <protection hidden="1"/>
    </xf>
    <xf numFmtId="0" fontId="0" fillId="0" borderId="1" xfId="0" applyBorder="1"/>
    <xf numFmtId="0" fontId="1" fillId="0" borderId="3" xfId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0" fontId="0" fillId="0" borderId="1" xfId="0" applyNumberFormat="1" applyBorder="1"/>
    <xf numFmtId="0" fontId="0" fillId="0" borderId="0" xfId="0"/>
    <xf numFmtId="10" fontId="0" fillId="0" borderId="6" xfId="0" applyNumberFormat="1" applyBorder="1"/>
    <xf numFmtId="166" fontId="0" fillId="0" borderId="1" xfId="0" applyNumberFormat="1" applyBorder="1"/>
    <xf numFmtId="165" fontId="3" fillId="2" borderId="1" xfId="1" applyNumberFormat="1" applyFont="1" applyFill="1" applyBorder="1" applyAlignment="1" applyProtection="1">
      <alignment horizontal="center"/>
      <protection hidden="1"/>
    </xf>
    <xf numFmtId="10" fontId="0" fillId="2" borderId="1" xfId="0" applyNumberFormat="1" applyFill="1" applyBorder="1"/>
    <xf numFmtId="164" fontId="5" fillId="2" borderId="3" xfId="1" applyNumberFormat="1" applyFont="1" applyFill="1" applyBorder="1" applyAlignment="1" applyProtection="1">
      <protection hidden="1"/>
    </xf>
    <xf numFmtId="10" fontId="0" fillId="2" borderId="6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0" fontId="11" fillId="0" borderId="0" xfId="1" applyNumberFormat="1" applyFont="1" applyFill="1" applyAlignment="1" applyProtection="1">
      <protection hidden="1"/>
    </xf>
    <xf numFmtId="0" fontId="12" fillId="0" borderId="0" xfId="0" applyFont="1"/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1" fillId="0" borderId="0" xfId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51" applyNumberFormat="1" applyFont="1" applyFill="1" applyBorder="1" applyAlignment="1" applyProtection="1">
      <protection hidden="1"/>
    </xf>
    <xf numFmtId="164" fontId="5" fillId="0" borderId="1" xfId="52" applyNumberFormat="1" applyFont="1" applyFill="1" applyBorder="1" applyAlignment="1" applyProtection="1">
      <protection hidden="1"/>
    </xf>
    <xf numFmtId="164" fontId="5" fillId="0" borderId="1" xfId="55" applyNumberFormat="1" applyFont="1" applyFill="1" applyBorder="1" applyAlignment="1" applyProtection="1">
      <protection hidden="1"/>
    </xf>
    <xf numFmtId="164" fontId="5" fillId="0" borderId="1" xfId="56" applyNumberFormat="1" applyFont="1" applyFill="1" applyBorder="1" applyAlignment="1" applyProtection="1">
      <protection hidden="1"/>
    </xf>
    <xf numFmtId="164" fontId="5" fillId="0" borderId="1" xfId="57" applyNumberFormat="1" applyFont="1" applyFill="1" applyBorder="1" applyAlignment="1" applyProtection="1">
      <protection hidden="1"/>
    </xf>
    <xf numFmtId="164" fontId="5" fillId="0" borderId="1" xfId="58" applyNumberFormat="1" applyFont="1" applyFill="1" applyBorder="1" applyAlignment="1" applyProtection="1">
      <protection hidden="1"/>
    </xf>
    <xf numFmtId="164" fontId="5" fillId="0" borderId="1" xfId="59" applyNumberFormat="1" applyFont="1" applyFill="1" applyBorder="1" applyAlignment="1" applyProtection="1">
      <protection hidden="1"/>
    </xf>
    <xf numFmtId="164" fontId="5" fillId="0" borderId="1" xfId="60" applyNumberFormat="1" applyFont="1" applyFill="1" applyBorder="1" applyAlignment="1" applyProtection="1">
      <protection hidden="1"/>
    </xf>
    <xf numFmtId="164" fontId="5" fillId="0" borderId="1" xfId="63" applyNumberFormat="1" applyFont="1" applyFill="1" applyBorder="1" applyAlignment="1" applyProtection="1">
      <protection hidden="1"/>
    </xf>
    <xf numFmtId="164" fontId="5" fillId="0" borderId="1" xfId="64" applyNumberFormat="1" applyFont="1" applyFill="1" applyBorder="1" applyAlignment="1" applyProtection="1">
      <protection hidden="1"/>
    </xf>
    <xf numFmtId="164" fontId="5" fillId="0" borderId="1" xfId="65" applyNumberFormat="1" applyFont="1" applyFill="1" applyBorder="1" applyAlignment="1" applyProtection="1">
      <protection hidden="1"/>
    </xf>
    <xf numFmtId="164" fontId="5" fillId="0" borderId="1" xfId="66" applyNumberFormat="1" applyFont="1" applyFill="1" applyBorder="1" applyAlignment="1" applyProtection="1">
      <protection hidden="1"/>
    </xf>
    <xf numFmtId="164" fontId="5" fillId="0" borderId="1" xfId="67" applyNumberFormat="1" applyFont="1" applyFill="1" applyBorder="1" applyAlignment="1" applyProtection="1">
      <protection hidden="1"/>
    </xf>
    <xf numFmtId="164" fontId="5" fillId="0" borderId="1" xfId="68" applyNumberFormat="1" applyFont="1" applyFill="1" applyBorder="1" applyAlignment="1" applyProtection="1">
      <protection hidden="1"/>
    </xf>
    <xf numFmtId="164" fontId="5" fillId="0" borderId="1" xfId="69" applyNumberFormat="1" applyFont="1" applyFill="1" applyBorder="1" applyAlignment="1" applyProtection="1">
      <protection hidden="1"/>
    </xf>
    <xf numFmtId="164" fontId="5" fillId="0" borderId="1" xfId="70" applyNumberFormat="1" applyFont="1" applyFill="1" applyBorder="1" applyAlignment="1" applyProtection="1">
      <protection hidden="1"/>
    </xf>
    <xf numFmtId="164" fontId="4" fillId="0" borderId="3" xfId="75" applyNumberFormat="1" applyFont="1" applyFill="1" applyBorder="1" applyAlignment="1" applyProtection="1">
      <protection hidden="1"/>
    </xf>
    <xf numFmtId="0" fontId="0" fillId="0" borderId="0" xfId="0"/>
    <xf numFmtId="164" fontId="4" fillId="0" borderId="3" xfId="76" applyNumberFormat="1" applyFont="1" applyFill="1" applyBorder="1" applyAlignment="1" applyProtection="1">
      <protection hidden="1"/>
    </xf>
    <xf numFmtId="164" fontId="5" fillId="2" borderId="1" xfId="53" applyNumberFormat="1" applyFont="1" applyFill="1" applyBorder="1" applyAlignment="1" applyProtection="1">
      <protection hidden="1"/>
    </xf>
    <xf numFmtId="164" fontId="5" fillId="2" borderId="1" xfId="54" applyNumberFormat="1" applyFont="1" applyFill="1" applyBorder="1" applyAlignment="1" applyProtection="1">
      <protection hidden="1"/>
    </xf>
    <xf numFmtId="164" fontId="5" fillId="0" borderId="3" xfId="75" applyNumberFormat="1" applyFont="1" applyFill="1" applyBorder="1" applyAlignment="1" applyProtection="1">
      <protection hidden="1"/>
    </xf>
    <xf numFmtId="164" fontId="5" fillId="0" borderId="3" xfId="76" applyNumberFormat="1" applyFont="1" applyFill="1" applyBorder="1" applyAlignment="1" applyProtection="1">
      <protection hidden="1"/>
    </xf>
    <xf numFmtId="164" fontId="5" fillId="2" borderId="3" xfId="75" applyNumberFormat="1" applyFont="1" applyFill="1" applyBorder="1" applyAlignment="1" applyProtection="1">
      <protection hidden="1"/>
    </xf>
    <xf numFmtId="164" fontId="5" fillId="2" borderId="3" xfId="76" applyNumberFormat="1" applyFont="1" applyFill="1" applyBorder="1" applyAlignment="1" applyProtection="1">
      <protection hidden="1"/>
    </xf>
    <xf numFmtId="164" fontId="5" fillId="2" borderId="1" xfId="61" applyNumberFormat="1" applyFont="1" applyFill="1" applyBorder="1" applyAlignment="1" applyProtection="1">
      <protection hidden="1"/>
    </xf>
    <xf numFmtId="164" fontId="5" fillId="2" borderId="1" xfId="62" applyNumberFormat="1" applyFont="1" applyFill="1" applyBorder="1" applyAlignment="1" applyProtection="1">
      <protection hidden="1"/>
    </xf>
    <xf numFmtId="164" fontId="5" fillId="2" borderId="1" xfId="71" applyNumberFormat="1" applyFont="1" applyFill="1" applyBorder="1" applyAlignment="1" applyProtection="1">
      <protection hidden="1"/>
    </xf>
    <xf numFmtId="164" fontId="5" fillId="2" borderId="1" xfId="72" applyNumberFormat="1" applyFont="1" applyFill="1" applyBorder="1" applyAlignment="1" applyProtection="1">
      <protection hidden="1"/>
    </xf>
    <xf numFmtId="164" fontId="5" fillId="2" borderId="1" xfId="73" applyNumberFormat="1" applyFont="1" applyFill="1" applyBorder="1" applyAlignment="1" applyProtection="1">
      <protection hidden="1"/>
    </xf>
    <xf numFmtId="164" fontId="5" fillId="2" borderId="1" xfId="74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</cellXfs>
  <cellStyles count="77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"/>
    <cellStyle name="Обычный 2 20" xfId="20"/>
    <cellStyle name="Обычный 2 21" xfId="21"/>
    <cellStyle name="Обычный 2 22" xfId="22"/>
    <cellStyle name="Обычный 2 23" xfId="23"/>
    <cellStyle name="Обычный 2 24" xfId="24"/>
    <cellStyle name="Обычный 2 25" xfId="25"/>
    <cellStyle name="Обычный 2 26" xfId="26"/>
    <cellStyle name="Обычный 2 27" xfId="27"/>
    <cellStyle name="Обычный 2 28" xfId="28"/>
    <cellStyle name="Обычный 2 29" xfId="29"/>
    <cellStyle name="Обычный 2 3" xfId="3"/>
    <cellStyle name="Обычный 2 30" xfId="30"/>
    <cellStyle name="Обычный 2 31" xfId="31"/>
    <cellStyle name="Обычный 2 32" xfId="32"/>
    <cellStyle name="Обычный 2 33" xfId="33"/>
    <cellStyle name="Обычный 2 34" xfId="34"/>
    <cellStyle name="Обычный 2 35" xfId="35"/>
    <cellStyle name="Обычный 2 36" xfId="36"/>
    <cellStyle name="Обычный 2 37" xfId="37"/>
    <cellStyle name="Обычный 2 38" xfId="38"/>
    <cellStyle name="Обычный 2 39" xfId="39"/>
    <cellStyle name="Обычный 2 4" xfId="4"/>
    <cellStyle name="Обычный 2 40" xfId="40"/>
    <cellStyle name="Обычный 2 41" xfId="41"/>
    <cellStyle name="Обычный 2 42" xfId="42"/>
    <cellStyle name="Обычный 2 43" xfId="43"/>
    <cellStyle name="Обычный 2 44" xfId="44"/>
    <cellStyle name="Обычный 2 45" xfId="45"/>
    <cellStyle name="Обычный 2 46" xfId="46"/>
    <cellStyle name="Обычный 2 47" xfId="47"/>
    <cellStyle name="Обычный 2 48" xfId="48"/>
    <cellStyle name="Обычный 2 49" xfId="49"/>
    <cellStyle name="Обычный 2 5" xfId="5"/>
    <cellStyle name="Обычный 2 50" xfId="50"/>
    <cellStyle name="Обычный 2 51" xfId="51"/>
    <cellStyle name="Обычный 2 52" xfId="52"/>
    <cellStyle name="Обычный 2 53" xfId="53"/>
    <cellStyle name="Обычный 2 54" xfId="54"/>
    <cellStyle name="Обычный 2 55" xfId="55"/>
    <cellStyle name="Обычный 2 56" xfId="56"/>
    <cellStyle name="Обычный 2 57" xfId="57"/>
    <cellStyle name="Обычный 2 58" xfId="58"/>
    <cellStyle name="Обычный 2 59" xfId="59"/>
    <cellStyle name="Обычный 2 6" xfId="6"/>
    <cellStyle name="Обычный 2 60" xfId="60"/>
    <cellStyle name="Обычный 2 61" xfId="61"/>
    <cellStyle name="Обычный 2 62" xfId="62"/>
    <cellStyle name="Обычный 2 63" xfId="63"/>
    <cellStyle name="Обычный 2 64" xfId="64"/>
    <cellStyle name="Обычный 2 65" xfId="65"/>
    <cellStyle name="Обычный 2 66" xfId="66"/>
    <cellStyle name="Обычный 2 67" xfId="67"/>
    <cellStyle name="Обычный 2 68" xfId="68"/>
    <cellStyle name="Обычный 2 69" xfId="69"/>
    <cellStyle name="Обычный 2 7" xfId="7"/>
    <cellStyle name="Обычный 2 70" xfId="70"/>
    <cellStyle name="Обычный 2 71" xfId="71"/>
    <cellStyle name="Обычный 2 72" xfId="72"/>
    <cellStyle name="Обычный 2 73" xfId="73"/>
    <cellStyle name="Обычный 2 74" xfId="74"/>
    <cellStyle name="Обычный 2 75" xfId="75"/>
    <cellStyle name="Обычный 2 76" xfId="76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workbookViewId="0">
      <selection activeCell="E12" sqref="E12"/>
    </sheetView>
  </sheetViews>
  <sheetFormatPr defaultRowHeight="12.75"/>
  <cols>
    <col min="2" max="2" width="14.85546875" customWidth="1"/>
    <col min="3" max="3" width="14.7109375" customWidth="1"/>
    <col min="4" max="4" width="9.140625" customWidth="1"/>
    <col min="5" max="5" width="14.28515625" customWidth="1"/>
    <col min="6" max="6" width="13.7109375" customWidth="1"/>
    <col min="7" max="7" width="10.7109375" customWidth="1"/>
    <col min="8" max="8" width="10.140625" customWidth="1"/>
    <col min="9" max="9" width="14.7109375" customWidth="1"/>
    <col min="10" max="10" width="14.140625" customWidth="1"/>
    <col min="12" max="12" width="15.140625" customWidth="1"/>
    <col min="13" max="13" width="14.28515625" customWidth="1"/>
    <col min="14" max="14" width="12.85546875" customWidth="1"/>
    <col min="15" max="15" width="13.42578125" customWidth="1"/>
    <col min="16" max="17" width="13.85546875" customWidth="1"/>
    <col min="18" max="18" width="13.5703125" customWidth="1"/>
    <col min="19" max="19" width="13.42578125" customWidth="1"/>
    <col min="20" max="20" width="11.140625" customWidth="1"/>
    <col min="21" max="21" width="0" hidden="1" customWidth="1"/>
  </cols>
  <sheetData>
    <row r="1" spans="1:21" ht="18">
      <c r="A1" s="42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ht="13.5" thickBot="1">
      <c r="A2" s="43" t="s">
        <v>44</v>
      </c>
    </row>
    <row r="3" spans="1:21" ht="124.5" customHeight="1">
      <c r="A3" s="1" t="s">
        <v>0</v>
      </c>
      <c r="B3" s="2" t="s">
        <v>38</v>
      </c>
      <c r="C3" s="2" t="s">
        <v>39</v>
      </c>
      <c r="D3" s="28" t="s">
        <v>1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32</v>
      </c>
      <c r="J3" s="2" t="s">
        <v>33</v>
      </c>
      <c r="K3" s="28" t="s">
        <v>1</v>
      </c>
      <c r="L3" s="2" t="s">
        <v>35</v>
      </c>
      <c r="M3" s="2" t="s">
        <v>34</v>
      </c>
      <c r="N3" s="2" t="s">
        <v>36</v>
      </c>
      <c r="O3" s="3" t="s">
        <v>37</v>
      </c>
      <c r="P3" s="2" t="s">
        <v>4</v>
      </c>
      <c r="Q3" s="2" t="s">
        <v>5</v>
      </c>
      <c r="R3" s="2" t="s">
        <v>6</v>
      </c>
      <c r="S3" s="2" t="s">
        <v>2</v>
      </c>
      <c r="T3" s="2" t="s">
        <v>3</v>
      </c>
      <c r="U3" s="2" t="s">
        <v>6</v>
      </c>
    </row>
    <row r="4" spans="1:21">
      <c r="A4" s="25">
        <v>102</v>
      </c>
      <c r="B4" s="70">
        <v>1536000</v>
      </c>
      <c r="C4" s="71">
        <v>1111422.6100000001</v>
      </c>
      <c r="D4" s="29">
        <f>C4/B4</f>
        <v>0.72358242838541675</v>
      </c>
      <c r="E4" s="91">
        <v>772205969.50999999</v>
      </c>
      <c r="F4" s="92">
        <v>533400912.75999999</v>
      </c>
      <c r="G4" s="29">
        <f>B4/E4</f>
        <v>1.9891066122872145E-3</v>
      </c>
      <c r="H4" s="29">
        <f>C4/F4</f>
        <v>2.0836533710621467E-3</v>
      </c>
      <c r="I4" s="45">
        <v>1560000</v>
      </c>
      <c r="J4" s="47">
        <v>1378118.85</v>
      </c>
      <c r="K4" s="29">
        <f>J4/I4</f>
        <v>0.88340951923076927</v>
      </c>
      <c r="L4" s="22">
        <v>848615669.22000003</v>
      </c>
      <c r="M4" s="22">
        <v>593275055.67999995</v>
      </c>
      <c r="N4" s="29">
        <f>I4/L4</f>
        <v>1.8382879984220237E-3</v>
      </c>
      <c r="O4" s="31">
        <f>J4/M4</f>
        <v>2.3229003761508697E-3</v>
      </c>
      <c r="P4" s="32">
        <f>I4-B4</f>
        <v>24000</v>
      </c>
      <c r="Q4" s="32">
        <f>J4-C4</f>
        <v>266696.24</v>
      </c>
      <c r="R4" s="29">
        <f>O4-H4</f>
        <v>2.39247005088723E-4</v>
      </c>
      <c r="S4" s="29">
        <f>I4/B4</f>
        <v>1.015625</v>
      </c>
      <c r="T4" s="29">
        <f>J4/C4</f>
        <v>1.2399593436379703</v>
      </c>
      <c r="U4" s="23"/>
    </row>
    <row r="5" spans="1:21">
      <c r="A5" s="25">
        <v>103</v>
      </c>
      <c r="B5" s="70">
        <v>954739.51</v>
      </c>
      <c r="C5" s="71">
        <v>832813.81</v>
      </c>
      <c r="D5" s="29">
        <f t="shared" ref="D5:D45" si="0">C5/B5</f>
        <v>0.87229427637282975</v>
      </c>
      <c r="E5" s="91">
        <v>772205969.50999999</v>
      </c>
      <c r="F5" s="92">
        <v>533400912.75999999</v>
      </c>
      <c r="G5" s="29">
        <f t="shared" ref="G5:G45" si="1">B5/E5</f>
        <v>1.2363793439797233E-3</v>
      </c>
      <c r="H5" s="29">
        <f t="shared" ref="H5:H45" si="2">C5/F5</f>
        <v>1.5613280556471766E-3</v>
      </c>
      <c r="I5" s="44">
        <v>0</v>
      </c>
      <c r="J5" s="23">
        <v>0</v>
      </c>
      <c r="K5" s="29" t="e">
        <f t="shared" ref="K5:K45" si="3">J5/I5</f>
        <v>#DIV/0!</v>
      </c>
      <c r="L5" s="22">
        <v>848615669.22000003</v>
      </c>
      <c r="M5" s="22">
        <v>593275055.67999995</v>
      </c>
      <c r="N5" s="29">
        <f t="shared" ref="N5:N45" si="4">I5/L5</f>
        <v>0</v>
      </c>
      <c r="O5" s="31">
        <f t="shared" ref="O5:O45" si="5">J5/M5</f>
        <v>0</v>
      </c>
      <c r="P5" s="32">
        <f t="shared" ref="P5:P45" si="6">I5-B5</f>
        <v>-954739.51</v>
      </c>
      <c r="Q5" s="32">
        <f t="shared" ref="Q5:Q45" si="7">J5-C5</f>
        <v>-832813.81</v>
      </c>
      <c r="R5" s="29">
        <f t="shared" ref="R5:R45" si="8">O5-H5</f>
        <v>-1.5613280556471766E-3</v>
      </c>
      <c r="S5" s="29">
        <f t="shared" ref="S5:S45" si="9">I5/B5</f>
        <v>0</v>
      </c>
      <c r="T5" s="29">
        <f t="shared" ref="T5:T45" si="10">J5/C5</f>
        <v>0</v>
      </c>
      <c r="U5" s="23"/>
    </row>
    <row r="6" spans="1:21">
      <c r="A6" s="25">
        <v>104</v>
      </c>
      <c r="B6" s="70">
        <v>39094330.93</v>
      </c>
      <c r="C6" s="71">
        <v>28747605.370000001</v>
      </c>
      <c r="D6" s="29">
        <f t="shared" si="0"/>
        <v>0.73533949005224741</v>
      </c>
      <c r="E6" s="91">
        <v>772205969.50999999</v>
      </c>
      <c r="F6" s="92">
        <v>533400912.75999999</v>
      </c>
      <c r="G6" s="29">
        <f t="shared" si="1"/>
        <v>5.0626817809770547E-2</v>
      </c>
      <c r="H6" s="29">
        <f t="shared" si="2"/>
        <v>5.3894930965247119E-2</v>
      </c>
      <c r="I6" s="46">
        <v>39722467</v>
      </c>
      <c r="J6" s="48">
        <v>27494858.239999998</v>
      </c>
      <c r="K6" s="29">
        <f t="shared" si="3"/>
        <v>0.69217398405793873</v>
      </c>
      <c r="L6" s="22">
        <v>848615669.22000003</v>
      </c>
      <c r="M6" s="22">
        <v>593275055.67999995</v>
      </c>
      <c r="N6" s="29">
        <f t="shared" si="4"/>
        <v>4.6808547662701851E-2</v>
      </c>
      <c r="O6" s="31">
        <f t="shared" si="5"/>
        <v>4.6344200681901156E-2</v>
      </c>
      <c r="P6" s="32">
        <f t="shared" si="6"/>
        <v>628136.0700000003</v>
      </c>
      <c r="Q6" s="32">
        <f t="shared" si="7"/>
        <v>-1252747.1300000027</v>
      </c>
      <c r="R6" s="29">
        <f t="shared" si="8"/>
        <v>-7.5507302833459633E-3</v>
      </c>
      <c r="S6" s="29">
        <f t="shared" si="9"/>
        <v>1.0160671906912719</v>
      </c>
      <c r="T6" s="29">
        <f t="shared" si="10"/>
        <v>0.95642255715297508</v>
      </c>
      <c r="U6" s="23"/>
    </row>
    <row r="7" spans="1:21">
      <c r="A7" s="25">
        <v>105</v>
      </c>
      <c r="B7" s="70">
        <v>17100</v>
      </c>
      <c r="C7" s="71">
        <v>9720</v>
      </c>
      <c r="D7" s="29">
        <f t="shared" si="0"/>
        <v>0.56842105263157894</v>
      </c>
      <c r="E7" s="91">
        <v>772205969.50999999</v>
      </c>
      <c r="F7" s="92">
        <v>533400912.75999999</v>
      </c>
      <c r="G7" s="29">
        <f t="shared" si="1"/>
        <v>2.2144350957103755E-5</v>
      </c>
      <c r="H7" s="29">
        <f t="shared" si="2"/>
        <v>1.8222690976858988E-5</v>
      </c>
      <c r="I7" s="46">
        <v>66900</v>
      </c>
      <c r="J7" s="48">
        <v>66900</v>
      </c>
      <c r="K7" s="29">
        <f t="shared" si="3"/>
        <v>1</v>
      </c>
      <c r="L7" s="22">
        <v>848615669.22000003</v>
      </c>
      <c r="M7" s="22">
        <v>593275055.67999995</v>
      </c>
      <c r="N7" s="29">
        <f t="shared" si="4"/>
        <v>7.8834273778482941E-5</v>
      </c>
      <c r="O7" s="31">
        <f t="shared" si="5"/>
        <v>1.1276388474368026E-4</v>
      </c>
      <c r="P7" s="32">
        <f t="shared" si="6"/>
        <v>49800</v>
      </c>
      <c r="Q7" s="32">
        <f t="shared" si="7"/>
        <v>57180</v>
      </c>
      <c r="R7" s="29">
        <f t="shared" si="8"/>
        <v>9.4541193766821275E-5</v>
      </c>
      <c r="S7" s="29">
        <f t="shared" si="9"/>
        <v>3.9122807017543861</v>
      </c>
      <c r="T7" s="29">
        <f t="shared" si="10"/>
        <v>6.882716049382716</v>
      </c>
      <c r="U7" s="23"/>
    </row>
    <row r="8" spans="1:21">
      <c r="A8" s="25">
        <v>106</v>
      </c>
      <c r="B8" s="70">
        <v>6731300</v>
      </c>
      <c r="C8" s="71">
        <v>5092485.78</v>
      </c>
      <c r="D8" s="29">
        <f t="shared" si="0"/>
        <v>0.75653822887109479</v>
      </c>
      <c r="E8" s="91">
        <v>772205969.50999999</v>
      </c>
      <c r="F8" s="92">
        <v>533400912.75999999</v>
      </c>
      <c r="G8" s="29">
        <f t="shared" si="1"/>
        <v>8.7169748302662279E-3</v>
      </c>
      <c r="H8" s="29">
        <f t="shared" si="2"/>
        <v>9.5472010980441058E-3</v>
      </c>
      <c r="I8" s="46">
        <v>7485200</v>
      </c>
      <c r="J8" s="48">
        <v>5632983.5999999996</v>
      </c>
      <c r="K8" s="29">
        <f t="shared" si="3"/>
        <v>0.75254951103510925</v>
      </c>
      <c r="L8" s="22">
        <v>848615669.22000003</v>
      </c>
      <c r="M8" s="22">
        <v>593275055.67999995</v>
      </c>
      <c r="N8" s="29">
        <f t="shared" si="4"/>
        <v>8.8204829011464952E-3</v>
      </c>
      <c r="O8" s="31">
        <f t="shared" si="5"/>
        <v>9.4947251634296126E-3</v>
      </c>
      <c r="P8" s="32">
        <f t="shared" si="6"/>
        <v>753900</v>
      </c>
      <c r="Q8" s="32">
        <f t="shared" si="7"/>
        <v>540497.81999999937</v>
      </c>
      <c r="R8" s="29">
        <f t="shared" si="8"/>
        <v>-5.247593461449318E-5</v>
      </c>
      <c r="S8" s="29">
        <f t="shared" si="9"/>
        <v>1.1119991680656041</v>
      </c>
      <c r="T8" s="29">
        <f t="shared" si="10"/>
        <v>1.106136343497065</v>
      </c>
      <c r="U8" s="23"/>
    </row>
    <row r="9" spans="1:21">
      <c r="A9" s="25">
        <v>107</v>
      </c>
      <c r="B9" s="70">
        <v>253369.49</v>
      </c>
      <c r="C9" s="71">
        <v>252717.49</v>
      </c>
      <c r="D9" s="29">
        <f t="shared" si="0"/>
        <v>0.99742668306274762</v>
      </c>
      <c r="E9" s="91">
        <v>772205969.50999999</v>
      </c>
      <c r="F9" s="92">
        <v>533400912.75999999</v>
      </c>
      <c r="G9" s="29">
        <f t="shared" si="1"/>
        <v>3.2811128119195261E-4</v>
      </c>
      <c r="H9" s="29">
        <f t="shared" si="2"/>
        <v>4.7378525974459379E-4</v>
      </c>
      <c r="I9" s="46">
        <v>1885000</v>
      </c>
      <c r="J9" s="48">
        <v>1879313.18</v>
      </c>
      <c r="K9" s="29">
        <f t="shared" si="3"/>
        <v>0.99698311936339523</v>
      </c>
      <c r="L9" s="22">
        <v>848615669.22000003</v>
      </c>
      <c r="M9" s="22">
        <v>593275055.67999995</v>
      </c>
      <c r="N9" s="29">
        <f t="shared" si="4"/>
        <v>2.2212646647599451E-3</v>
      </c>
      <c r="O9" s="31">
        <f t="shared" si="5"/>
        <v>3.1676928972615729E-3</v>
      </c>
      <c r="P9" s="32">
        <f t="shared" si="6"/>
        <v>1631630.51</v>
      </c>
      <c r="Q9" s="32">
        <f t="shared" si="7"/>
        <v>1626595.69</v>
      </c>
      <c r="R9" s="29">
        <f t="shared" si="8"/>
        <v>2.693907637516979E-3</v>
      </c>
      <c r="S9" s="29">
        <f t="shared" si="9"/>
        <v>7.4397276483447161</v>
      </c>
      <c r="T9" s="29">
        <f t="shared" si="10"/>
        <v>7.4364191413898579</v>
      </c>
      <c r="U9" s="23"/>
    </row>
    <row r="10" spans="1:21">
      <c r="A10" s="25">
        <v>111</v>
      </c>
      <c r="B10" s="70">
        <v>610000</v>
      </c>
      <c r="C10" s="71">
        <v>0</v>
      </c>
      <c r="D10" s="29">
        <f t="shared" si="0"/>
        <v>0</v>
      </c>
      <c r="E10" s="91">
        <v>772205969.50999999</v>
      </c>
      <c r="F10" s="92">
        <v>533400912.75999999</v>
      </c>
      <c r="G10" s="29">
        <f t="shared" si="1"/>
        <v>7.8994468326510465E-4</v>
      </c>
      <c r="H10" s="29">
        <f t="shared" si="2"/>
        <v>0</v>
      </c>
      <c r="I10" s="46">
        <v>840000</v>
      </c>
      <c r="J10" s="48">
        <v>0</v>
      </c>
      <c r="K10" s="29">
        <f t="shared" si="3"/>
        <v>0</v>
      </c>
      <c r="L10" s="22">
        <v>848615669.22000003</v>
      </c>
      <c r="M10" s="22">
        <v>593275055.67999995</v>
      </c>
      <c r="N10" s="29">
        <f t="shared" si="4"/>
        <v>9.8984738376570506E-4</v>
      </c>
      <c r="O10" s="31">
        <f t="shared" si="5"/>
        <v>0</v>
      </c>
      <c r="P10" s="32">
        <f t="shared" si="6"/>
        <v>230000</v>
      </c>
      <c r="Q10" s="32">
        <f t="shared" si="7"/>
        <v>0</v>
      </c>
      <c r="R10" s="29">
        <f t="shared" si="8"/>
        <v>0</v>
      </c>
      <c r="S10" s="29">
        <f t="shared" si="9"/>
        <v>1.3770491803278688</v>
      </c>
      <c r="T10" s="29" t="e">
        <f t="shared" si="10"/>
        <v>#DIV/0!</v>
      </c>
      <c r="U10" s="23"/>
    </row>
    <row r="11" spans="1:21">
      <c r="A11" s="25">
        <v>113</v>
      </c>
      <c r="B11" s="70">
        <v>19777940.149999999</v>
      </c>
      <c r="C11" s="71">
        <v>13113946.060000001</v>
      </c>
      <c r="D11" s="29">
        <f t="shared" si="0"/>
        <v>0.66305924482231793</v>
      </c>
      <c r="E11" s="91">
        <v>772205969.50999999</v>
      </c>
      <c r="F11" s="92">
        <v>533400912.75999999</v>
      </c>
      <c r="G11" s="29">
        <f t="shared" si="1"/>
        <v>2.5612260110537615E-2</v>
      </c>
      <c r="H11" s="29">
        <f t="shared" si="2"/>
        <v>2.4585533594503856E-2</v>
      </c>
      <c r="I11" s="46">
        <v>21987575.670000002</v>
      </c>
      <c r="J11" s="48">
        <v>15360580.300000001</v>
      </c>
      <c r="K11" s="29">
        <f t="shared" si="3"/>
        <v>0.69860272594572947</v>
      </c>
      <c r="L11" s="22">
        <v>848615669.22000003</v>
      </c>
      <c r="M11" s="22">
        <v>593275055.67999995</v>
      </c>
      <c r="N11" s="29">
        <f t="shared" si="4"/>
        <v>2.5909933633690443E-2</v>
      </c>
      <c r="O11" s="31">
        <f t="shared" si="5"/>
        <v>2.5891161532813834E-2</v>
      </c>
      <c r="P11" s="32">
        <f t="shared" si="6"/>
        <v>2209635.5200000033</v>
      </c>
      <c r="Q11" s="32">
        <f t="shared" si="7"/>
        <v>2246634.2400000002</v>
      </c>
      <c r="R11" s="29">
        <f t="shared" si="8"/>
        <v>1.3056279383099785E-3</v>
      </c>
      <c r="S11" s="29">
        <f t="shared" si="9"/>
        <v>1.1117222270490086</v>
      </c>
      <c r="T11" s="29">
        <f t="shared" si="10"/>
        <v>1.1713164161054967</v>
      </c>
      <c r="U11" s="23"/>
    </row>
    <row r="12" spans="1:21" s="39" customFormat="1">
      <c r="A12" s="4">
        <v>100</v>
      </c>
      <c r="B12" s="5">
        <f>SUM(B4:B11)</f>
        <v>68974780.079999998</v>
      </c>
      <c r="C12" s="5">
        <f>SUM(C4:C11)</f>
        <v>49160711.120000005</v>
      </c>
      <c r="D12" s="34">
        <f t="shared" si="0"/>
        <v>0.71273458303138104</v>
      </c>
      <c r="E12" s="93">
        <v>772205969.50999999</v>
      </c>
      <c r="F12" s="94">
        <v>533400912.75999999</v>
      </c>
      <c r="G12" s="34">
        <f t="shared" si="1"/>
        <v>8.9321739022255486E-2</v>
      </c>
      <c r="H12" s="34">
        <f t="shared" si="2"/>
        <v>9.2164655035225862E-2</v>
      </c>
      <c r="I12" s="5">
        <f>SUM(I4:I11)</f>
        <v>73547142.670000002</v>
      </c>
      <c r="J12" s="5">
        <f>SUM(J4:J11)</f>
        <v>51812754.170000002</v>
      </c>
      <c r="K12" s="34"/>
      <c r="L12" s="35">
        <v>848615669.22000003</v>
      </c>
      <c r="M12" s="35">
        <v>593275055.67999995</v>
      </c>
      <c r="N12" s="34">
        <f t="shared" si="4"/>
        <v>8.6667198518264946E-2</v>
      </c>
      <c r="O12" s="36">
        <f t="shared" si="5"/>
        <v>8.7333444536300722E-2</v>
      </c>
      <c r="P12" s="37">
        <f t="shared" si="6"/>
        <v>4572362.5900000036</v>
      </c>
      <c r="Q12" s="37">
        <f t="shared" si="7"/>
        <v>2652043.049999997</v>
      </c>
      <c r="R12" s="34">
        <f t="shared" si="8"/>
        <v>-4.8312104989251398E-3</v>
      </c>
      <c r="S12" s="34">
        <f t="shared" si="9"/>
        <v>1.0662903540206548</v>
      </c>
      <c r="T12" s="34">
        <f t="shared" si="10"/>
        <v>1.0539463931578701</v>
      </c>
      <c r="U12" s="38"/>
    </row>
    <row r="13" spans="1:21" s="39" customFormat="1">
      <c r="A13" s="33">
        <v>203</v>
      </c>
      <c r="B13" s="89">
        <v>923400</v>
      </c>
      <c r="C13" s="90">
        <v>650138.24</v>
      </c>
      <c r="D13" s="34">
        <f t="shared" si="0"/>
        <v>0.70407000216590854</v>
      </c>
      <c r="E13" s="93">
        <v>772205969.50999999</v>
      </c>
      <c r="F13" s="94">
        <v>533400912.75999999</v>
      </c>
      <c r="G13" s="34">
        <f t="shared" si="1"/>
        <v>1.1957949516836026E-3</v>
      </c>
      <c r="H13" s="34">
        <f t="shared" si="2"/>
        <v>1.2188547571768502E-3</v>
      </c>
      <c r="I13" s="5">
        <v>986500</v>
      </c>
      <c r="J13" s="5">
        <v>573965.78</v>
      </c>
      <c r="K13" s="34">
        <f t="shared" si="3"/>
        <v>0.58182035478966043</v>
      </c>
      <c r="L13" s="35">
        <v>848615669.22000003</v>
      </c>
      <c r="M13" s="35">
        <v>593275055.67999995</v>
      </c>
      <c r="N13" s="34">
        <f t="shared" si="4"/>
        <v>1.1624814810534143E-3</v>
      </c>
      <c r="O13" s="36">
        <f t="shared" si="5"/>
        <v>9.6745308016048638E-4</v>
      </c>
      <c r="P13" s="37">
        <f t="shared" si="6"/>
        <v>63100</v>
      </c>
      <c r="Q13" s="37">
        <f t="shared" si="7"/>
        <v>-76172.459999999963</v>
      </c>
      <c r="R13" s="34">
        <f t="shared" si="8"/>
        <v>-2.5140167701636382E-4</v>
      </c>
      <c r="S13" s="34">
        <f t="shared" si="9"/>
        <v>1.0683344162876327</v>
      </c>
      <c r="T13" s="34">
        <f t="shared" si="10"/>
        <v>0.88283651796885543</v>
      </c>
      <c r="U13" s="38"/>
    </row>
    <row r="14" spans="1:21" s="30" customFormat="1">
      <c r="A14" s="27">
        <v>310</v>
      </c>
      <c r="B14" s="72">
        <v>3200</v>
      </c>
      <c r="C14" s="73">
        <v>0</v>
      </c>
      <c r="D14" s="29">
        <f t="shared" si="0"/>
        <v>0</v>
      </c>
      <c r="E14" s="91">
        <v>772205969.50999999</v>
      </c>
      <c r="F14" s="92">
        <v>533400912.75999999</v>
      </c>
      <c r="G14" s="29">
        <f t="shared" si="1"/>
        <v>4.1439721089316961E-6</v>
      </c>
      <c r="H14" s="29">
        <f t="shared" si="2"/>
        <v>0</v>
      </c>
      <c r="I14" s="49">
        <v>14630</v>
      </c>
      <c r="J14" s="50">
        <v>8205</v>
      </c>
      <c r="K14" s="29">
        <f t="shared" si="3"/>
        <v>0.56083390293916613</v>
      </c>
      <c r="L14" s="22">
        <v>848615669.22000003</v>
      </c>
      <c r="M14" s="22">
        <v>593275055.67999995</v>
      </c>
      <c r="N14" s="29">
        <f t="shared" si="4"/>
        <v>1.7239841933919364E-5</v>
      </c>
      <c r="O14" s="31">
        <f t="shared" si="5"/>
        <v>1.3830010079550023E-5</v>
      </c>
      <c r="P14" s="32">
        <f t="shared" si="6"/>
        <v>11430</v>
      </c>
      <c r="Q14" s="32">
        <f t="shared" si="7"/>
        <v>8205</v>
      </c>
      <c r="R14" s="29">
        <f t="shared" si="8"/>
        <v>1.3830010079550023E-5</v>
      </c>
      <c r="S14" s="29">
        <f t="shared" si="9"/>
        <v>4.5718750000000004</v>
      </c>
      <c r="T14" s="29" t="e">
        <f t="shared" si="10"/>
        <v>#DIV/0!</v>
      </c>
      <c r="U14" s="23"/>
    </row>
    <row r="15" spans="1:21">
      <c r="A15" s="25">
        <v>314</v>
      </c>
      <c r="B15" s="72">
        <v>1000000</v>
      </c>
      <c r="C15" s="73">
        <v>664477</v>
      </c>
      <c r="D15" s="29">
        <f t="shared" si="0"/>
        <v>0.66447699999999998</v>
      </c>
      <c r="E15" s="91">
        <v>772205969.50999999</v>
      </c>
      <c r="F15" s="92">
        <v>533400912.75999999</v>
      </c>
      <c r="G15" s="29">
        <f t="shared" si="1"/>
        <v>1.2949912840411551E-3</v>
      </c>
      <c r="H15" s="29">
        <f t="shared" si="2"/>
        <v>1.2457365259496223E-3</v>
      </c>
      <c r="I15" s="49">
        <v>940000</v>
      </c>
      <c r="J15" s="50">
        <v>741788.64</v>
      </c>
      <c r="K15" s="29">
        <f t="shared" si="3"/>
        <v>0.7891368510638298</v>
      </c>
      <c r="L15" s="22">
        <v>848615669.22000003</v>
      </c>
      <c r="M15" s="22">
        <v>593275055.67999995</v>
      </c>
      <c r="N15" s="29">
        <f t="shared" si="4"/>
        <v>1.1076863580235271E-3</v>
      </c>
      <c r="O15" s="31">
        <f t="shared" si="5"/>
        <v>1.2503283812426208E-3</v>
      </c>
      <c r="P15" s="32">
        <f t="shared" si="6"/>
        <v>-60000</v>
      </c>
      <c r="Q15" s="32">
        <f t="shared" si="7"/>
        <v>77311.640000000014</v>
      </c>
      <c r="R15" s="29">
        <f t="shared" si="8"/>
        <v>4.5918552929985045E-6</v>
      </c>
      <c r="S15" s="29">
        <f t="shared" si="9"/>
        <v>0.94</v>
      </c>
      <c r="T15" s="29">
        <f t="shared" si="10"/>
        <v>1.1163496102950139</v>
      </c>
      <c r="U15" s="23"/>
    </row>
    <row r="16" spans="1:21" s="39" customFormat="1">
      <c r="A16" s="4">
        <v>300</v>
      </c>
      <c r="B16" s="5">
        <f>SUM(B14:B15)</f>
        <v>1003200</v>
      </c>
      <c r="C16" s="5">
        <f>SUM(C14:C15)</f>
        <v>664477</v>
      </c>
      <c r="D16" s="34"/>
      <c r="E16" s="93">
        <v>772205969.50999999</v>
      </c>
      <c r="F16" s="94">
        <v>533400912.75999999</v>
      </c>
      <c r="G16" s="34">
        <f t="shared" si="1"/>
        <v>1.2991352561500869E-3</v>
      </c>
      <c r="H16" s="34">
        <f t="shared" si="2"/>
        <v>1.2457365259496223E-3</v>
      </c>
      <c r="I16" s="5">
        <f>SUM(I14:I15)</f>
        <v>954630</v>
      </c>
      <c r="J16" s="5">
        <f>SUM(J14:J15)</f>
        <v>749993.64</v>
      </c>
      <c r="K16" s="34"/>
      <c r="L16" s="35">
        <v>848615669.22000003</v>
      </c>
      <c r="M16" s="35">
        <v>593275055.67999995</v>
      </c>
      <c r="N16" s="34">
        <f t="shared" si="4"/>
        <v>1.1249261999574465E-3</v>
      </c>
      <c r="O16" s="36">
        <f t="shared" si="5"/>
        <v>1.2641583913221707E-3</v>
      </c>
      <c r="P16" s="37">
        <f t="shared" si="6"/>
        <v>-48570</v>
      </c>
      <c r="Q16" s="37">
        <f t="shared" si="7"/>
        <v>85516.640000000014</v>
      </c>
      <c r="R16" s="34">
        <f t="shared" si="8"/>
        <v>1.8421865372548378E-5</v>
      </c>
      <c r="S16" s="34">
        <f t="shared" si="9"/>
        <v>0.95158492822966512</v>
      </c>
      <c r="T16" s="34">
        <f t="shared" si="10"/>
        <v>1.1286976674888671</v>
      </c>
      <c r="U16" s="38"/>
    </row>
    <row r="17" spans="1:21">
      <c r="A17" s="25">
        <v>405</v>
      </c>
      <c r="B17" s="74">
        <v>44600</v>
      </c>
      <c r="C17" s="75">
        <v>0</v>
      </c>
      <c r="D17" s="29">
        <f t="shared" si="0"/>
        <v>0</v>
      </c>
      <c r="E17" s="91">
        <v>772205969.50999999</v>
      </c>
      <c r="F17" s="92">
        <v>533400912.75999999</v>
      </c>
      <c r="G17" s="29">
        <f t="shared" si="1"/>
        <v>5.7756611268235519E-5</v>
      </c>
      <c r="H17" s="29">
        <f t="shared" si="2"/>
        <v>0</v>
      </c>
      <c r="I17" s="51">
        <v>133900</v>
      </c>
      <c r="J17" s="52">
        <v>0</v>
      </c>
      <c r="K17" s="29">
        <f t="shared" si="3"/>
        <v>0</v>
      </c>
      <c r="L17" s="22">
        <v>848615669.22000003</v>
      </c>
      <c r="M17" s="22">
        <v>593275055.67999995</v>
      </c>
      <c r="N17" s="29">
        <f t="shared" si="4"/>
        <v>1.5778638653122371E-4</v>
      </c>
      <c r="O17" s="31">
        <f t="shared" si="5"/>
        <v>0</v>
      </c>
      <c r="P17" s="32">
        <f t="shared" si="6"/>
        <v>89300</v>
      </c>
      <c r="Q17" s="32">
        <f t="shared" si="7"/>
        <v>0</v>
      </c>
      <c r="R17" s="29">
        <f t="shared" si="8"/>
        <v>0</v>
      </c>
      <c r="S17" s="29">
        <f t="shared" si="9"/>
        <v>3.0022421524663678</v>
      </c>
      <c r="T17" s="29" t="e">
        <f t="shared" si="10"/>
        <v>#DIV/0!</v>
      </c>
      <c r="U17" s="23"/>
    </row>
    <row r="18" spans="1:21">
      <c r="A18" s="25">
        <v>408</v>
      </c>
      <c r="B18" s="74">
        <v>600000</v>
      </c>
      <c r="C18" s="75">
        <v>0</v>
      </c>
      <c r="D18" s="29">
        <f t="shared" si="0"/>
        <v>0</v>
      </c>
      <c r="E18" s="91">
        <v>772205969.50999999</v>
      </c>
      <c r="F18" s="92">
        <v>533400912.75999999</v>
      </c>
      <c r="G18" s="29">
        <f t="shared" si="1"/>
        <v>7.7699477042469304E-4</v>
      </c>
      <c r="H18" s="29">
        <f t="shared" si="2"/>
        <v>0</v>
      </c>
      <c r="I18" s="51">
        <v>300000</v>
      </c>
      <c r="J18" s="52">
        <v>71429.259999999995</v>
      </c>
      <c r="K18" s="29">
        <f t="shared" si="3"/>
        <v>0.23809753333333331</v>
      </c>
      <c r="L18" s="22">
        <v>848615669.22000003</v>
      </c>
      <c r="M18" s="22">
        <v>593275055.67999995</v>
      </c>
      <c r="N18" s="29">
        <f t="shared" si="4"/>
        <v>3.535169227734661E-4</v>
      </c>
      <c r="O18" s="31">
        <f t="shared" si="5"/>
        <v>1.2039821886347339E-4</v>
      </c>
      <c r="P18" s="32">
        <f t="shared" si="6"/>
        <v>-300000</v>
      </c>
      <c r="Q18" s="32">
        <f t="shared" si="7"/>
        <v>71429.259999999995</v>
      </c>
      <c r="R18" s="29">
        <f t="shared" si="8"/>
        <v>1.2039821886347339E-4</v>
      </c>
      <c r="S18" s="29">
        <f t="shared" si="9"/>
        <v>0.5</v>
      </c>
      <c r="T18" s="29" t="e">
        <f t="shared" si="10"/>
        <v>#DIV/0!</v>
      </c>
      <c r="U18" s="23"/>
    </row>
    <row r="19" spans="1:21">
      <c r="A19" s="25">
        <v>409</v>
      </c>
      <c r="B19" s="74">
        <v>51022445.780000001</v>
      </c>
      <c r="C19" s="75">
        <v>20324618.59</v>
      </c>
      <c r="D19" s="29">
        <f t="shared" si="0"/>
        <v>0.39834661548049372</v>
      </c>
      <c r="E19" s="91">
        <v>772205969.50999999</v>
      </c>
      <c r="F19" s="92">
        <v>533400912.75999999</v>
      </c>
      <c r="G19" s="29">
        <f t="shared" si="1"/>
        <v>6.6073622575562416E-2</v>
      </c>
      <c r="H19" s="29">
        <f t="shared" si="2"/>
        <v>3.8103831665441713E-2</v>
      </c>
      <c r="I19" s="51">
        <v>45175700</v>
      </c>
      <c r="J19" s="52">
        <v>20700230.73</v>
      </c>
      <c r="K19" s="29">
        <f t="shared" si="3"/>
        <v>0.45821604822946849</v>
      </c>
      <c r="L19" s="22">
        <v>848615669.22000003</v>
      </c>
      <c r="M19" s="22">
        <v>593275055.67999995</v>
      </c>
      <c r="N19" s="29">
        <f t="shared" si="4"/>
        <v>5.3234581493790907E-2</v>
      </c>
      <c r="O19" s="31">
        <f t="shared" si="5"/>
        <v>3.4891456385729568E-2</v>
      </c>
      <c r="P19" s="32">
        <f t="shared" si="6"/>
        <v>-5846745.7800000012</v>
      </c>
      <c r="Q19" s="32">
        <f t="shared" si="7"/>
        <v>375612.1400000006</v>
      </c>
      <c r="R19" s="29">
        <f t="shared" si="8"/>
        <v>-3.2123752797121458E-3</v>
      </c>
      <c r="S19" s="29">
        <f t="shared" si="9"/>
        <v>0.88540835919136129</v>
      </c>
      <c r="T19" s="29">
        <f t="shared" si="10"/>
        <v>1.0184806488907401</v>
      </c>
      <c r="U19" s="23"/>
    </row>
    <row r="20" spans="1:21">
      <c r="A20" s="25">
        <v>412</v>
      </c>
      <c r="B20" s="74">
        <v>588900</v>
      </c>
      <c r="C20" s="75">
        <v>40000</v>
      </c>
      <c r="D20" s="29">
        <f t="shared" si="0"/>
        <v>6.7923246731193751E-2</v>
      </c>
      <c r="E20" s="91">
        <v>772205969.50999999</v>
      </c>
      <c r="F20" s="92">
        <v>533400912.75999999</v>
      </c>
      <c r="G20" s="29">
        <f t="shared" si="1"/>
        <v>7.6262036717183632E-4</v>
      </c>
      <c r="H20" s="29">
        <f t="shared" si="2"/>
        <v>7.4990497847156334E-5</v>
      </c>
      <c r="I20" s="51">
        <v>2422815</v>
      </c>
      <c r="J20" s="52">
        <v>559007.19999999995</v>
      </c>
      <c r="K20" s="29">
        <f t="shared" si="3"/>
        <v>0.23072632454397052</v>
      </c>
      <c r="L20" s="22">
        <v>848615669.22000003</v>
      </c>
      <c r="M20" s="22">
        <v>593275055.67999995</v>
      </c>
      <c r="N20" s="29">
        <f t="shared" si="4"/>
        <v>2.855020344164651E-3</v>
      </c>
      <c r="O20" s="31">
        <f t="shared" si="5"/>
        <v>9.4223951377709139E-4</v>
      </c>
      <c r="P20" s="32">
        <f t="shared" si="6"/>
        <v>1833915</v>
      </c>
      <c r="Q20" s="32">
        <f t="shared" si="7"/>
        <v>519007.19999999995</v>
      </c>
      <c r="R20" s="29">
        <f t="shared" si="8"/>
        <v>8.6724901592993506E-4</v>
      </c>
      <c r="S20" s="29">
        <f t="shared" si="9"/>
        <v>4.1141365257259297</v>
      </c>
      <c r="T20" s="29">
        <f t="shared" si="10"/>
        <v>13.975179999999998</v>
      </c>
      <c r="U20" s="23"/>
    </row>
    <row r="21" spans="1:21" s="39" customFormat="1">
      <c r="A21" s="4">
        <v>400</v>
      </c>
      <c r="B21" s="5">
        <f>SUM(B17:B20)</f>
        <v>52255945.780000001</v>
      </c>
      <c r="C21" s="5">
        <f>SUM(C17:C20)</f>
        <v>20364618.59</v>
      </c>
      <c r="D21" s="34">
        <f t="shared" si="0"/>
        <v>0.38970911895339155</v>
      </c>
      <c r="E21" s="93">
        <v>772205969.50999999</v>
      </c>
      <c r="F21" s="94">
        <v>533400912.75999999</v>
      </c>
      <c r="G21" s="34">
        <f t="shared" si="1"/>
        <v>6.7670994324427192E-2</v>
      </c>
      <c r="H21" s="34">
        <f t="shared" si="2"/>
        <v>3.817882216328887E-2</v>
      </c>
      <c r="I21" s="5">
        <f>SUM(I17:I20)</f>
        <v>48032415</v>
      </c>
      <c r="J21" s="5">
        <f>SUM(J17:J20)</f>
        <v>21330667.190000001</v>
      </c>
      <c r="K21" s="34"/>
      <c r="L21" s="35">
        <v>848615669.22000003</v>
      </c>
      <c r="M21" s="35">
        <v>593275055.67999995</v>
      </c>
      <c r="N21" s="34">
        <f t="shared" si="4"/>
        <v>5.6600905147260246E-2</v>
      </c>
      <c r="O21" s="36">
        <f t="shared" si="5"/>
        <v>3.5954094118370139E-2</v>
      </c>
      <c r="P21" s="37">
        <f t="shared" si="6"/>
        <v>-4223530.7800000012</v>
      </c>
      <c r="Q21" s="37">
        <f t="shared" si="7"/>
        <v>966048.60000000149</v>
      </c>
      <c r="R21" s="34">
        <f t="shared" si="8"/>
        <v>-2.2247280449187307E-3</v>
      </c>
      <c r="S21" s="34">
        <f t="shared" si="9"/>
        <v>0.91917607236923304</v>
      </c>
      <c r="T21" s="34">
        <f t="shared" si="10"/>
        <v>1.0474375984863462</v>
      </c>
      <c r="U21" s="38"/>
    </row>
    <row r="22" spans="1:21">
      <c r="A22" s="25">
        <v>501</v>
      </c>
      <c r="B22" s="76">
        <v>4259344.0999999996</v>
      </c>
      <c r="C22" s="77">
        <v>1214317.97</v>
      </c>
      <c r="D22" s="29">
        <f t="shared" si="0"/>
        <v>0.28509506193688366</v>
      </c>
      <c r="E22" s="91">
        <v>772205969.50999999</v>
      </c>
      <c r="F22" s="92">
        <v>533400912.75999999</v>
      </c>
      <c r="G22" s="29">
        <f t="shared" si="1"/>
        <v>5.515813485232118E-3</v>
      </c>
      <c r="H22" s="29">
        <f t="shared" si="2"/>
        <v>2.2765577278762062E-3</v>
      </c>
      <c r="I22" s="53">
        <v>3397481.33</v>
      </c>
      <c r="J22" s="54">
        <v>900042.02</v>
      </c>
      <c r="K22" s="29">
        <f t="shared" si="3"/>
        <v>0.26491448593184763</v>
      </c>
      <c r="L22" s="22">
        <v>848615669.22000003</v>
      </c>
      <c r="M22" s="22">
        <v>593275055.67999995</v>
      </c>
      <c r="N22" s="29">
        <f t="shared" si="4"/>
        <v>4.0035571498730094E-3</v>
      </c>
      <c r="O22" s="31">
        <f t="shared" si="5"/>
        <v>1.5170737609529023E-3</v>
      </c>
      <c r="P22" s="32">
        <f t="shared" si="6"/>
        <v>-861862.76999999955</v>
      </c>
      <c r="Q22" s="32">
        <f t="shared" si="7"/>
        <v>-314275.94999999995</v>
      </c>
      <c r="R22" s="29">
        <f t="shared" si="8"/>
        <v>-7.5948396692330383E-4</v>
      </c>
      <c r="S22" s="29">
        <f t="shared" si="9"/>
        <v>0.79765364108525549</v>
      </c>
      <c r="T22" s="29">
        <f t="shared" si="10"/>
        <v>0.74119138663491901</v>
      </c>
      <c r="U22" s="23"/>
    </row>
    <row r="23" spans="1:21">
      <c r="A23" s="25">
        <v>502</v>
      </c>
      <c r="B23" s="76">
        <v>12149462.279999999</v>
      </c>
      <c r="C23" s="77">
        <v>5137079.97</v>
      </c>
      <c r="D23" s="29">
        <f t="shared" si="0"/>
        <v>0.42282364861994537</v>
      </c>
      <c r="E23" s="91">
        <v>772205969.50999999</v>
      </c>
      <c r="F23" s="92">
        <v>533400912.75999999</v>
      </c>
      <c r="G23" s="29">
        <f t="shared" si="1"/>
        <v>1.5733447758386778E-2</v>
      </c>
      <c r="H23" s="29">
        <f t="shared" si="2"/>
        <v>9.6308046107738722E-3</v>
      </c>
      <c r="I23" s="53">
        <v>10460300</v>
      </c>
      <c r="J23" s="54">
        <v>1543186.61</v>
      </c>
      <c r="K23" s="29">
        <f t="shared" si="3"/>
        <v>0.14752794948519643</v>
      </c>
      <c r="L23" s="22">
        <v>848615669.22000003</v>
      </c>
      <c r="M23" s="22">
        <v>593275055.67999995</v>
      </c>
      <c r="N23" s="29">
        <f t="shared" si="4"/>
        <v>1.2326310224290957E-2</v>
      </c>
      <c r="O23" s="31">
        <f t="shared" si="5"/>
        <v>2.6011317941409665E-3</v>
      </c>
      <c r="P23" s="32">
        <f t="shared" si="6"/>
        <v>-1689162.2799999993</v>
      </c>
      <c r="Q23" s="32">
        <f t="shared" si="7"/>
        <v>-3593893.3599999994</v>
      </c>
      <c r="R23" s="29">
        <f t="shared" si="8"/>
        <v>-7.0296728166329061E-3</v>
      </c>
      <c r="S23" s="29">
        <f t="shared" si="9"/>
        <v>0.8609681448387525</v>
      </c>
      <c r="T23" s="29">
        <f t="shared" si="10"/>
        <v>0.30040151584402924</v>
      </c>
      <c r="U23" s="23"/>
    </row>
    <row r="24" spans="1:21">
      <c r="A24" s="25">
        <v>503</v>
      </c>
      <c r="B24" s="76">
        <v>29957563.050000001</v>
      </c>
      <c r="C24" s="77">
        <v>19446374.030000001</v>
      </c>
      <c r="D24" s="29">
        <f t="shared" si="0"/>
        <v>0.64913070524272842</v>
      </c>
      <c r="E24" s="91">
        <v>772205969.50999999</v>
      </c>
      <c r="F24" s="92">
        <v>533400912.75999999</v>
      </c>
      <c r="G24" s="29">
        <f t="shared" si="1"/>
        <v>3.8794783040863368E-2</v>
      </c>
      <c r="H24" s="29">
        <f t="shared" si="2"/>
        <v>3.6457331745792798E-2</v>
      </c>
      <c r="I24" s="53">
        <v>47719070.43</v>
      </c>
      <c r="J24" s="54">
        <v>28966672.949999999</v>
      </c>
      <c r="K24" s="29">
        <f t="shared" si="3"/>
        <v>0.60702508848096182</v>
      </c>
      <c r="L24" s="22">
        <v>848615669.22000003</v>
      </c>
      <c r="M24" s="22">
        <v>593275055.67999995</v>
      </c>
      <c r="N24" s="29">
        <f t="shared" si="4"/>
        <v>5.6231663120079663E-2</v>
      </c>
      <c r="O24" s="31">
        <f t="shared" si="5"/>
        <v>4.8825030940832292E-2</v>
      </c>
      <c r="P24" s="32">
        <f t="shared" si="6"/>
        <v>17761507.379999999</v>
      </c>
      <c r="Q24" s="32">
        <f t="shared" si="7"/>
        <v>9520298.9199999981</v>
      </c>
      <c r="R24" s="29">
        <f t="shared" si="8"/>
        <v>1.2367699195039494E-2</v>
      </c>
      <c r="S24" s="29">
        <f t="shared" si="9"/>
        <v>1.5928889259234988</v>
      </c>
      <c r="T24" s="29">
        <f t="shared" si="10"/>
        <v>1.4895667904624788</v>
      </c>
      <c r="U24" s="23"/>
    </row>
    <row r="25" spans="1:21" s="39" customFormat="1">
      <c r="A25" s="4">
        <v>500</v>
      </c>
      <c r="B25" s="5">
        <f>SUM(B22:B24)</f>
        <v>46366369.43</v>
      </c>
      <c r="C25" s="5">
        <f>SUM(C22:C24)</f>
        <v>25797771.969999999</v>
      </c>
      <c r="D25" s="34">
        <f t="shared" si="0"/>
        <v>0.55638973435147387</v>
      </c>
      <c r="E25" s="93">
        <v>772205969.50999999</v>
      </c>
      <c r="F25" s="94">
        <v>533400912.75999999</v>
      </c>
      <c r="G25" s="34">
        <f t="shared" si="1"/>
        <v>6.0044044284482262E-2</v>
      </c>
      <c r="H25" s="34">
        <f t="shared" si="2"/>
        <v>4.8364694084442869E-2</v>
      </c>
      <c r="I25" s="5">
        <f>SUM(I22:I24)</f>
        <v>61576851.759999998</v>
      </c>
      <c r="J25" s="5">
        <f>SUM(J22:J24)</f>
        <v>31409901.579999998</v>
      </c>
      <c r="K25" s="34"/>
      <c r="L25" s="35">
        <v>848615669.22000003</v>
      </c>
      <c r="M25" s="35">
        <v>593275055.67999995</v>
      </c>
      <c r="N25" s="34">
        <f t="shared" si="4"/>
        <v>7.2561530494243631E-2</v>
      </c>
      <c r="O25" s="36">
        <f t="shared" si="5"/>
        <v>5.2943236495926159E-2</v>
      </c>
      <c r="P25" s="37">
        <f t="shared" si="6"/>
        <v>15210482.329999998</v>
      </c>
      <c r="Q25" s="37">
        <f t="shared" si="7"/>
        <v>5612129.6099999994</v>
      </c>
      <c r="R25" s="34">
        <f t="shared" si="8"/>
        <v>4.5785424114832898E-3</v>
      </c>
      <c r="S25" s="34">
        <f t="shared" si="9"/>
        <v>1.3280498886798435</v>
      </c>
      <c r="T25" s="34">
        <f t="shared" si="10"/>
        <v>1.2175431900292124</v>
      </c>
      <c r="U25" s="38"/>
    </row>
    <row r="26" spans="1:21" s="39" customFormat="1">
      <c r="A26" s="33">
        <v>605</v>
      </c>
      <c r="B26" s="95">
        <v>16033.54</v>
      </c>
      <c r="C26" s="96">
        <v>10959.58</v>
      </c>
      <c r="D26" s="34">
        <f t="shared" si="0"/>
        <v>0.68354087743567538</v>
      </c>
      <c r="E26" s="93">
        <v>772205969.50999999</v>
      </c>
      <c r="F26" s="94">
        <v>533400912.75999999</v>
      </c>
      <c r="G26" s="34">
        <f t="shared" si="1"/>
        <v>2.0763294552325223E-5</v>
      </c>
      <c r="H26" s="34">
        <f t="shared" si="2"/>
        <v>2.0546609009893438E-5</v>
      </c>
      <c r="I26" s="5">
        <v>19600</v>
      </c>
      <c r="J26" s="5">
        <v>5013.41</v>
      </c>
      <c r="K26" s="34">
        <f t="shared" si="3"/>
        <v>0.25578622448979593</v>
      </c>
      <c r="L26" s="35">
        <v>848615669.22000003</v>
      </c>
      <c r="M26" s="35">
        <v>593275055.67999995</v>
      </c>
      <c r="N26" s="34">
        <f t="shared" si="4"/>
        <v>2.3096438954533119E-5</v>
      </c>
      <c r="O26" s="36">
        <f t="shared" si="5"/>
        <v>8.4503974202214356E-6</v>
      </c>
      <c r="P26" s="37">
        <f t="shared" si="6"/>
        <v>3566.4599999999991</v>
      </c>
      <c r="Q26" s="37">
        <f t="shared" si="7"/>
        <v>-5946.17</v>
      </c>
      <c r="R26" s="34">
        <f t="shared" si="8"/>
        <v>-1.2096211589672003E-5</v>
      </c>
      <c r="S26" s="34">
        <f t="shared" si="9"/>
        <v>1.222437465463023</v>
      </c>
      <c r="T26" s="34">
        <f t="shared" si="10"/>
        <v>0.45744544955189886</v>
      </c>
      <c r="U26" s="38"/>
    </row>
    <row r="27" spans="1:21">
      <c r="A27" s="25">
        <v>701</v>
      </c>
      <c r="B27" s="78">
        <v>130256194.92</v>
      </c>
      <c r="C27" s="79">
        <v>96168495.680000007</v>
      </c>
      <c r="D27" s="29">
        <f t="shared" si="0"/>
        <v>0.73830266375479658</v>
      </c>
      <c r="E27" s="91">
        <v>772205969.50999999</v>
      </c>
      <c r="F27" s="92">
        <v>533400912.75999999</v>
      </c>
      <c r="G27" s="29">
        <f t="shared" si="1"/>
        <v>0.1686806371137658</v>
      </c>
      <c r="H27" s="29">
        <f t="shared" si="2"/>
        <v>0.18029308420638257</v>
      </c>
      <c r="I27" s="55">
        <v>155722704.19999999</v>
      </c>
      <c r="J27" s="56">
        <v>119984933.14</v>
      </c>
      <c r="K27" s="29">
        <f t="shared" si="3"/>
        <v>0.77050378592128255</v>
      </c>
      <c r="L27" s="22">
        <v>848615669.22000003</v>
      </c>
      <c r="M27" s="22">
        <v>593275055.67999995</v>
      </c>
      <c r="N27" s="29">
        <f t="shared" si="4"/>
        <v>0.18350203731582235</v>
      </c>
      <c r="O27" s="31">
        <f t="shared" si="5"/>
        <v>0.20224166175750585</v>
      </c>
      <c r="P27" s="32">
        <f t="shared" si="6"/>
        <v>25466509.279999986</v>
      </c>
      <c r="Q27" s="32">
        <f t="shared" si="7"/>
        <v>23816437.459999993</v>
      </c>
      <c r="R27" s="29">
        <f t="shared" si="8"/>
        <v>2.1948577551123283E-2</v>
      </c>
      <c r="S27" s="29">
        <f t="shared" si="9"/>
        <v>1.1955109259535861</v>
      </c>
      <c r="T27" s="29">
        <f t="shared" si="10"/>
        <v>1.2476532183600857</v>
      </c>
      <c r="U27" s="23"/>
    </row>
    <row r="28" spans="1:21">
      <c r="A28" s="25">
        <v>702</v>
      </c>
      <c r="B28" s="78">
        <v>278634947.00999999</v>
      </c>
      <c r="C28" s="79">
        <v>191310009.44999999</v>
      </c>
      <c r="D28" s="29">
        <f t="shared" si="0"/>
        <v>0.68659732565109299</v>
      </c>
      <c r="E28" s="91">
        <v>772205969.50999999</v>
      </c>
      <c r="F28" s="92">
        <v>533400912.75999999</v>
      </c>
      <c r="G28" s="29">
        <f t="shared" si="1"/>
        <v>0.36082982780721912</v>
      </c>
      <c r="H28" s="29">
        <f t="shared" si="2"/>
        <v>0.35866082129499205</v>
      </c>
      <c r="I28" s="55">
        <v>289001137.94999999</v>
      </c>
      <c r="J28" s="56">
        <v>214275490.66999999</v>
      </c>
      <c r="K28" s="29">
        <f t="shared" si="3"/>
        <v>0.74143476454778434</v>
      </c>
      <c r="L28" s="22">
        <v>848615669.22000003</v>
      </c>
      <c r="M28" s="22">
        <v>593275055.67999995</v>
      </c>
      <c r="N28" s="29">
        <f t="shared" si="4"/>
        <v>0.34055597655371322</v>
      </c>
      <c r="O28" s="31">
        <f t="shared" si="5"/>
        <v>0.36117394220190452</v>
      </c>
      <c r="P28" s="32">
        <f t="shared" si="6"/>
        <v>10366190.939999998</v>
      </c>
      <c r="Q28" s="32">
        <f t="shared" si="7"/>
        <v>22965481.219999999</v>
      </c>
      <c r="R28" s="29">
        <f t="shared" si="8"/>
        <v>2.5131209069124694E-3</v>
      </c>
      <c r="S28" s="29">
        <f t="shared" si="9"/>
        <v>1.0372034845278326</v>
      </c>
      <c r="T28" s="29">
        <f t="shared" si="10"/>
        <v>1.1200432809868328</v>
      </c>
      <c r="U28" s="23"/>
    </row>
    <row r="29" spans="1:21">
      <c r="A29" s="25">
        <v>703</v>
      </c>
      <c r="B29" s="78">
        <v>26852487.870000001</v>
      </c>
      <c r="C29" s="79">
        <v>22393815.829999998</v>
      </c>
      <c r="D29" s="29">
        <f t="shared" si="0"/>
        <v>0.83395683626837058</v>
      </c>
      <c r="E29" s="91">
        <v>772205969.50999999</v>
      </c>
      <c r="F29" s="92">
        <v>533400912.75999999</v>
      </c>
      <c r="G29" s="29">
        <f t="shared" si="1"/>
        <v>3.4773737746470842E-2</v>
      </c>
      <c r="H29" s="29">
        <f t="shared" si="2"/>
        <v>4.1983084944730756E-2</v>
      </c>
      <c r="I29" s="55">
        <v>29061001.91</v>
      </c>
      <c r="J29" s="56">
        <v>21959727.579999998</v>
      </c>
      <c r="K29" s="29">
        <f t="shared" si="3"/>
        <v>0.75564248087549846</v>
      </c>
      <c r="L29" s="22">
        <v>848615669.22000003</v>
      </c>
      <c r="M29" s="22">
        <v>593275055.67999995</v>
      </c>
      <c r="N29" s="29">
        <f t="shared" si="4"/>
        <v>3.4245186559790072E-2</v>
      </c>
      <c r="O29" s="31">
        <f t="shared" si="5"/>
        <v>3.7014412404091722E-2</v>
      </c>
      <c r="P29" s="32">
        <f t="shared" si="6"/>
        <v>2208514.0399999991</v>
      </c>
      <c r="Q29" s="32">
        <f t="shared" si="7"/>
        <v>-434088.25</v>
      </c>
      <c r="R29" s="29">
        <f t="shared" si="8"/>
        <v>-4.9686725406390339E-3</v>
      </c>
      <c r="S29" s="29">
        <f t="shared" si="9"/>
        <v>1.082246160977411</v>
      </c>
      <c r="T29" s="29">
        <f t="shared" si="10"/>
        <v>0.98061570867174541</v>
      </c>
      <c r="U29" s="23"/>
    </row>
    <row r="30" spans="1:21">
      <c r="A30" s="25">
        <v>707</v>
      </c>
      <c r="B30" s="78">
        <v>5527035.8099999996</v>
      </c>
      <c r="C30" s="79">
        <v>4811660.26</v>
      </c>
      <c r="D30" s="29">
        <f t="shared" si="0"/>
        <v>0.87056795457961766</v>
      </c>
      <c r="E30" s="91">
        <v>772205969.50999999</v>
      </c>
      <c r="F30" s="92">
        <v>533400912.75999999</v>
      </c>
      <c r="G30" s="29">
        <f t="shared" si="1"/>
        <v>7.1574632005333453E-3</v>
      </c>
      <c r="H30" s="29">
        <f t="shared" si="2"/>
        <v>9.0207199592194417E-3</v>
      </c>
      <c r="I30" s="55">
        <v>4329970.2300000004</v>
      </c>
      <c r="J30" s="56">
        <v>3861876.03</v>
      </c>
      <c r="K30" s="29">
        <f t="shared" si="3"/>
        <v>0.89189436066861816</v>
      </c>
      <c r="L30" s="22">
        <v>848615669.22000003</v>
      </c>
      <c r="M30" s="22">
        <v>593275055.67999995</v>
      </c>
      <c r="N30" s="29">
        <f t="shared" si="4"/>
        <v>5.1023925047010577E-3</v>
      </c>
      <c r="O30" s="31">
        <f t="shared" si="5"/>
        <v>6.5094191859686318E-3</v>
      </c>
      <c r="P30" s="32">
        <f t="shared" si="6"/>
        <v>-1197065.5799999991</v>
      </c>
      <c r="Q30" s="32">
        <f t="shared" si="7"/>
        <v>-949784.23</v>
      </c>
      <c r="R30" s="29">
        <f t="shared" si="8"/>
        <v>-2.5113007732508099E-3</v>
      </c>
      <c r="S30" s="29">
        <f t="shared" si="9"/>
        <v>0.78341635170263191</v>
      </c>
      <c r="T30" s="29">
        <f t="shared" si="10"/>
        <v>0.80260779467418175</v>
      </c>
      <c r="U30" s="23"/>
    </row>
    <row r="31" spans="1:21">
      <c r="A31" s="25">
        <v>709</v>
      </c>
      <c r="B31" s="78">
        <v>21548470.210000001</v>
      </c>
      <c r="C31" s="79">
        <v>18727811.920000002</v>
      </c>
      <c r="D31" s="29">
        <f t="shared" si="0"/>
        <v>0.86910169202215493</v>
      </c>
      <c r="E31" s="91">
        <v>772205969.50999999</v>
      </c>
      <c r="F31" s="92">
        <v>533400912.75999999</v>
      </c>
      <c r="G31" s="29">
        <f t="shared" si="1"/>
        <v>2.790508110637048E-2</v>
      </c>
      <c r="H31" s="29">
        <f t="shared" si="2"/>
        <v>3.5110198486717717E-2</v>
      </c>
      <c r="I31" s="55">
        <v>24167760.710000001</v>
      </c>
      <c r="J31" s="56">
        <v>19038246.539999999</v>
      </c>
      <c r="K31" s="29">
        <f t="shared" si="3"/>
        <v>0.7877538497856138</v>
      </c>
      <c r="L31" s="22">
        <v>848615669.22000003</v>
      </c>
      <c r="M31" s="22">
        <v>593275055.67999995</v>
      </c>
      <c r="N31" s="29">
        <f t="shared" si="4"/>
        <v>2.847904132174893E-2</v>
      </c>
      <c r="O31" s="31">
        <f t="shared" si="5"/>
        <v>3.20900842833831E-2</v>
      </c>
      <c r="P31" s="32">
        <f t="shared" si="6"/>
        <v>2619290.5</v>
      </c>
      <c r="Q31" s="32">
        <f t="shared" si="7"/>
        <v>310434.61999999732</v>
      </c>
      <c r="R31" s="29">
        <f t="shared" si="8"/>
        <v>-3.0201142033346173E-3</v>
      </c>
      <c r="S31" s="29">
        <f t="shared" si="9"/>
        <v>1.1215534316113291</v>
      </c>
      <c r="T31" s="29">
        <f t="shared" si="10"/>
        <v>1.0165761286650083</v>
      </c>
      <c r="U31" s="23"/>
    </row>
    <row r="32" spans="1:21" s="39" customFormat="1">
      <c r="A32" s="4">
        <v>700</v>
      </c>
      <c r="B32" s="5">
        <f>SUM(B27:B31)</f>
        <v>462819135.81999999</v>
      </c>
      <c r="C32" s="5">
        <f>SUM(C27:C31)</f>
        <v>333411793.13999999</v>
      </c>
      <c r="D32" s="34">
        <f t="shared" si="0"/>
        <v>0.72039327533265773</v>
      </c>
      <c r="E32" s="93">
        <v>772205969.50999999</v>
      </c>
      <c r="F32" s="94">
        <v>533400912.75999999</v>
      </c>
      <c r="G32" s="34">
        <f t="shared" si="1"/>
        <v>0.59934674697435963</v>
      </c>
      <c r="H32" s="34">
        <f t="shared" si="2"/>
        <v>0.62506790889204256</v>
      </c>
      <c r="I32" s="5">
        <f>SUM(I27:I31)</f>
        <v>502282575</v>
      </c>
      <c r="J32" s="5">
        <f>SUM(J27:J31)</f>
        <v>379120273.95999998</v>
      </c>
      <c r="K32" s="34"/>
      <c r="L32" s="35">
        <v>848615669.22000003</v>
      </c>
      <c r="M32" s="35">
        <v>593275055.67999995</v>
      </c>
      <c r="N32" s="34">
        <f t="shared" si="4"/>
        <v>0.59188463425577564</v>
      </c>
      <c r="O32" s="36">
        <f t="shared" si="5"/>
        <v>0.63902951983285383</v>
      </c>
      <c r="P32" s="37">
        <f t="shared" si="6"/>
        <v>39463439.180000007</v>
      </c>
      <c r="Q32" s="37">
        <f t="shared" si="7"/>
        <v>45708480.819999993</v>
      </c>
      <c r="R32" s="34">
        <f t="shared" si="8"/>
        <v>1.3961610940811275E-2</v>
      </c>
      <c r="S32" s="34">
        <f t="shared" si="9"/>
        <v>1.0852675184012879</v>
      </c>
      <c r="T32" s="34">
        <f t="shared" si="10"/>
        <v>1.1370931735483243</v>
      </c>
      <c r="U32" s="38"/>
    </row>
    <row r="33" spans="1:21 16384:16384">
      <c r="A33" s="25">
        <v>801</v>
      </c>
      <c r="B33" s="80">
        <v>76961382.659999996</v>
      </c>
      <c r="C33" s="81">
        <v>60603203.829999998</v>
      </c>
      <c r="D33" s="29">
        <f t="shared" si="0"/>
        <v>0.78744951994603374</v>
      </c>
      <c r="E33" s="91">
        <v>772205969.50999999</v>
      </c>
      <c r="F33" s="92">
        <v>533400912.75999999</v>
      </c>
      <c r="G33" s="29">
        <f t="shared" si="1"/>
        <v>9.9664319752456085E-2</v>
      </c>
      <c r="H33" s="29">
        <f t="shared" si="2"/>
        <v>0.11361661065860977</v>
      </c>
      <c r="I33" s="57">
        <v>81560460.689999998</v>
      </c>
      <c r="J33" s="58">
        <v>52773016.079999998</v>
      </c>
      <c r="K33" s="29">
        <f t="shared" si="3"/>
        <v>0.64704166251074668</v>
      </c>
      <c r="L33" s="22">
        <v>848615669.22000003</v>
      </c>
      <c r="M33" s="22">
        <v>593275055.67999995</v>
      </c>
      <c r="N33" s="29">
        <f t="shared" si="4"/>
        <v>9.6110010277050156E-2</v>
      </c>
      <c r="O33" s="31">
        <f t="shared" si="5"/>
        <v>8.8952022463699626E-2</v>
      </c>
      <c r="P33" s="32">
        <f t="shared" si="6"/>
        <v>4599078.0300000012</v>
      </c>
      <c r="Q33" s="32">
        <f t="shared" si="7"/>
        <v>-7830187.75</v>
      </c>
      <c r="R33" s="29">
        <f t="shared" si="8"/>
        <v>-2.4664588194910145E-2</v>
      </c>
      <c r="S33" s="29">
        <f t="shared" si="9"/>
        <v>1.0597582562974188</v>
      </c>
      <c r="T33" s="29">
        <f t="shared" si="10"/>
        <v>0.87079581185237809</v>
      </c>
      <c r="U33" s="23"/>
    </row>
    <row r="34" spans="1:21 16384:16384">
      <c r="A34" s="25">
        <v>804</v>
      </c>
      <c r="B34" s="80">
        <v>10432800</v>
      </c>
      <c r="C34" s="81">
        <v>6866001.8600000003</v>
      </c>
      <c r="D34" s="29">
        <f t="shared" si="0"/>
        <v>0.65811688712522054</v>
      </c>
      <c r="E34" s="91">
        <v>772205969.50999999</v>
      </c>
      <c r="F34" s="92">
        <v>533400912.75999999</v>
      </c>
      <c r="G34" s="29">
        <f t="shared" si="1"/>
        <v>1.3510385068144564E-2</v>
      </c>
      <c r="H34" s="29">
        <f t="shared" si="2"/>
        <v>1.2872122442522534E-2</v>
      </c>
      <c r="I34" s="57">
        <v>21409800</v>
      </c>
      <c r="J34" s="58">
        <v>15072073.560000001</v>
      </c>
      <c r="K34" s="29">
        <f t="shared" si="3"/>
        <v>0.70398011938458094</v>
      </c>
      <c r="L34" s="22">
        <v>848615669.22000003</v>
      </c>
      <c r="M34" s="22">
        <v>593275055.67999995</v>
      </c>
      <c r="N34" s="29">
        <f t="shared" si="4"/>
        <v>2.522908871065118E-2</v>
      </c>
      <c r="O34" s="31">
        <f t="shared" si="5"/>
        <v>2.5404866453932893E-2</v>
      </c>
      <c r="P34" s="32">
        <f t="shared" si="6"/>
        <v>10977000</v>
      </c>
      <c r="Q34" s="32">
        <f t="shared" si="7"/>
        <v>8206071.7000000002</v>
      </c>
      <c r="R34" s="29">
        <f t="shared" si="8"/>
        <v>1.2532744011410359E-2</v>
      </c>
      <c r="S34" s="29">
        <f t="shared" si="9"/>
        <v>2.0521624108580632</v>
      </c>
      <c r="T34" s="29">
        <f t="shared" si="10"/>
        <v>2.1951746980738509</v>
      </c>
      <c r="U34" s="23"/>
    </row>
    <row r="35" spans="1:21 16384:16384" s="39" customFormat="1">
      <c r="A35" s="4">
        <v>800</v>
      </c>
      <c r="B35" s="5">
        <f>SUM(B33:B34)</f>
        <v>87394182.659999996</v>
      </c>
      <c r="C35" s="5">
        <f>SUM(C33:C34)</f>
        <v>67469205.689999998</v>
      </c>
      <c r="D35" s="34">
        <f t="shared" si="0"/>
        <v>0.77201026013920726</v>
      </c>
      <c r="E35" s="93">
        <v>772205969.50999999</v>
      </c>
      <c r="F35" s="94">
        <v>533400912.75999999</v>
      </c>
      <c r="G35" s="34">
        <f t="shared" si="1"/>
        <v>0.11317470482060066</v>
      </c>
      <c r="H35" s="34">
        <f t="shared" si="2"/>
        <v>0.12648873310113232</v>
      </c>
      <c r="I35" s="5">
        <f>SUM(I33:I34)</f>
        <v>102970260.69</v>
      </c>
      <c r="J35" s="5">
        <f>SUM(J33:J34)</f>
        <v>67845089.640000001</v>
      </c>
      <c r="K35" s="34"/>
      <c r="L35" s="35">
        <v>848615669.22000003</v>
      </c>
      <c r="M35" s="35">
        <v>593275055.67999995</v>
      </c>
      <c r="N35" s="34">
        <f t="shared" si="4"/>
        <v>0.12133909898770133</v>
      </c>
      <c r="O35" s="36">
        <f t="shared" si="5"/>
        <v>0.11435688891763252</v>
      </c>
      <c r="P35" s="37">
        <f t="shared" si="6"/>
        <v>15576078.030000001</v>
      </c>
      <c r="Q35" s="37">
        <f t="shared" si="7"/>
        <v>375883.95000000298</v>
      </c>
      <c r="R35" s="34">
        <f t="shared" si="8"/>
        <v>-1.2131844183499801E-2</v>
      </c>
      <c r="S35" s="34">
        <f t="shared" si="9"/>
        <v>1.1782278586047024</v>
      </c>
      <c r="T35" s="34">
        <f t="shared" si="10"/>
        <v>1.0055711927561009</v>
      </c>
      <c r="U35" s="38"/>
    </row>
    <row r="36" spans="1:21 16384:16384">
      <c r="A36" s="25">
        <v>1001</v>
      </c>
      <c r="B36" s="82">
        <v>1806127.4</v>
      </c>
      <c r="C36" s="83">
        <v>1681598.26</v>
      </c>
      <c r="D36" s="29">
        <f t="shared" si="0"/>
        <v>0.93105185160249493</v>
      </c>
      <c r="E36" s="91">
        <v>772205969.50999999</v>
      </c>
      <c r="F36" s="92">
        <v>533400912.75999999</v>
      </c>
      <c r="G36" s="29">
        <f t="shared" si="1"/>
        <v>2.3389192408679129E-3</v>
      </c>
      <c r="H36" s="29">
        <f t="shared" si="2"/>
        <v>3.1525972674077956E-3</v>
      </c>
      <c r="I36" s="59">
        <v>1962644.84</v>
      </c>
      <c r="J36" s="60">
        <v>1711121.23</v>
      </c>
      <c r="K36" s="29">
        <f t="shared" si="3"/>
        <v>0.87184456154583723</v>
      </c>
      <c r="L36" s="22">
        <v>848615669.22000003</v>
      </c>
      <c r="M36" s="22">
        <v>593275055.67999995</v>
      </c>
      <c r="N36" s="29">
        <f t="shared" si="4"/>
        <v>2.3127605477800727E-3</v>
      </c>
      <c r="O36" s="31">
        <f t="shared" si="5"/>
        <v>2.8841954732762988E-3</v>
      </c>
      <c r="P36" s="32">
        <f t="shared" si="6"/>
        <v>156517.44000000018</v>
      </c>
      <c r="Q36" s="32">
        <f t="shared" si="7"/>
        <v>29522.969999999972</v>
      </c>
      <c r="R36" s="29">
        <f t="shared" si="8"/>
        <v>-2.6840179413149682E-4</v>
      </c>
      <c r="S36" s="29">
        <f t="shared" si="9"/>
        <v>1.0866591360055775</v>
      </c>
      <c r="T36" s="29">
        <f t="shared" si="10"/>
        <v>1.0175564941414723</v>
      </c>
      <c r="U36" s="23"/>
    </row>
    <row r="37" spans="1:21 16384:16384">
      <c r="A37" s="25">
        <v>1003</v>
      </c>
      <c r="B37" s="82">
        <v>16403931.199999999</v>
      </c>
      <c r="C37" s="83">
        <v>8309270.6799999997</v>
      </c>
      <c r="D37" s="29">
        <f t="shared" si="0"/>
        <v>0.50654142465557284</v>
      </c>
      <c r="E37" s="91">
        <v>772205969.50999999</v>
      </c>
      <c r="F37" s="92">
        <v>533400912.75999999</v>
      </c>
      <c r="G37" s="29">
        <f t="shared" si="1"/>
        <v>2.1242947928010767E-2</v>
      </c>
      <c r="H37" s="29">
        <f t="shared" si="2"/>
        <v>1.5577908625999479E-2</v>
      </c>
      <c r="I37" s="59">
        <v>15592396.26</v>
      </c>
      <c r="J37" s="60">
        <v>9249938.4199999999</v>
      </c>
      <c r="K37" s="29">
        <f t="shared" si="3"/>
        <v>0.59323392413578901</v>
      </c>
      <c r="L37" s="22">
        <v>848615669.22000003</v>
      </c>
      <c r="M37" s="22">
        <v>593275055.67999995</v>
      </c>
      <c r="N37" s="29">
        <f t="shared" si="4"/>
        <v>1.8373919814999005E-2</v>
      </c>
      <c r="O37" s="31">
        <f t="shared" si="5"/>
        <v>1.5591315244828399E-2</v>
      </c>
      <c r="P37" s="32">
        <f t="shared" si="6"/>
        <v>-811534.93999999948</v>
      </c>
      <c r="Q37" s="32">
        <f t="shared" si="7"/>
        <v>940667.74000000022</v>
      </c>
      <c r="R37" s="29">
        <f t="shared" si="8"/>
        <v>1.3406618828919192E-5</v>
      </c>
      <c r="S37" s="29">
        <f t="shared" si="9"/>
        <v>0.95052802099048062</v>
      </c>
      <c r="T37" s="29">
        <f t="shared" si="10"/>
        <v>1.1132070161421195</v>
      </c>
      <c r="U37" s="23"/>
    </row>
    <row r="38" spans="1:21 16384:16384">
      <c r="A38" s="25">
        <v>1004</v>
      </c>
      <c r="B38" s="82">
        <v>3622900</v>
      </c>
      <c r="C38" s="83">
        <v>3571564.06</v>
      </c>
      <c r="D38" s="29">
        <f t="shared" si="0"/>
        <v>0.98583015264015017</v>
      </c>
      <c r="E38" s="91">
        <v>772205969.50999999</v>
      </c>
      <c r="F38" s="92">
        <v>533400912.75999999</v>
      </c>
      <c r="G38" s="29">
        <f t="shared" si="1"/>
        <v>4.691623922952701E-3</v>
      </c>
      <c r="H38" s="29">
        <f t="shared" si="2"/>
        <v>6.6958341738102729E-3</v>
      </c>
      <c r="I38" s="59">
        <v>5551700</v>
      </c>
      <c r="J38" s="60">
        <v>4404765.4800000004</v>
      </c>
      <c r="K38" s="29">
        <f t="shared" si="3"/>
        <v>0.79340841183781552</v>
      </c>
      <c r="L38" s="22">
        <v>848615669.22000003</v>
      </c>
      <c r="M38" s="22">
        <v>593275055.67999995</v>
      </c>
      <c r="N38" s="29">
        <f t="shared" si="4"/>
        <v>6.542066333871506E-3</v>
      </c>
      <c r="O38" s="31">
        <f t="shared" si="5"/>
        <v>7.424491284150396E-3</v>
      </c>
      <c r="P38" s="32">
        <f t="shared" si="6"/>
        <v>1928800</v>
      </c>
      <c r="Q38" s="32">
        <f t="shared" si="7"/>
        <v>833201.42000000039</v>
      </c>
      <c r="R38" s="29">
        <f t="shared" si="8"/>
        <v>7.2865711034012307E-4</v>
      </c>
      <c r="S38" s="29">
        <f t="shared" si="9"/>
        <v>1.5323911783377957</v>
      </c>
      <c r="T38" s="29">
        <f t="shared" si="10"/>
        <v>1.2332875474169713</v>
      </c>
      <c r="U38" s="23"/>
    </row>
    <row r="39" spans="1:21 16384:16384" s="39" customFormat="1">
      <c r="A39" s="4">
        <v>1000</v>
      </c>
      <c r="B39" s="5">
        <f>SUM(B36:B38)</f>
        <v>21832958.599999998</v>
      </c>
      <c r="C39" s="5">
        <f>SUM(C36:C38)</f>
        <v>13562433</v>
      </c>
      <c r="D39" s="34">
        <f t="shared" si="0"/>
        <v>0.62119079912513553</v>
      </c>
      <c r="E39" s="93">
        <v>772205969.50999999</v>
      </c>
      <c r="F39" s="94">
        <v>533400912.75999999</v>
      </c>
      <c r="G39" s="34">
        <f t="shared" si="1"/>
        <v>2.8273491091831377E-2</v>
      </c>
      <c r="H39" s="34">
        <f t="shared" si="2"/>
        <v>2.542634006721755E-2</v>
      </c>
      <c r="I39" s="5">
        <f>SUM(I36:I38)</f>
        <v>23106741.100000001</v>
      </c>
      <c r="J39" s="5">
        <f>SUM(J36:J38)</f>
        <v>15365825.130000001</v>
      </c>
      <c r="K39" s="34"/>
      <c r="L39" s="35">
        <v>848615669.22000003</v>
      </c>
      <c r="M39" s="35">
        <v>593275055.67999995</v>
      </c>
      <c r="N39" s="34">
        <f t="shared" si="4"/>
        <v>2.7228746696650586E-2</v>
      </c>
      <c r="O39" s="36">
        <f t="shared" si="5"/>
        <v>2.5900002002255094E-2</v>
      </c>
      <c r="P39" s="37">
        <f t="shared" si="6"/>
        <v>1273782.5000000037</v>
      </c>
      <c r="Q39" s="37">
        <f t="shared" si="7"/>
        <v>1803392.1300000008</v>
      </c>
      <c r="R39" s="34">
        <f t="shared" si="8"/>
        <v>4.7366193503754414E-4</v>
      </c>
      <c r="S39" s="34">
        <f t="shared" si="9"/>
        <v>1.0583421845539525</v>
      </c>
      <c r="T39" s="34">
        <f t="shared" si="10"/>
        <v>1.1329696618593434</v>
      </c>
      <c r="U39" s="38"/>
    </row>
    <row r="40" spans="1:21 16384:16384">
      <c r="A40" s="25">
        <v>1101</v>
      </c>
      <c r="B40" s="84">
        <v>26978000</v>
      </c>
      <c r="C40" s="85">
        <v>20933756.640000001</v>
      </c>
      <c r="D40" s="29">
        <f t="shared" si="0"/>
        <v>0.77595658091778485</v>
      </c>
      <c r="E40" s="91">
        <v>772205969.50999999</v>
      </c>
      <c r="F40" s="92">
        <v>533400912.75999999</v>
      </c>
      <c r="G40" s="29">
        <f t="shared" si="1"/>
        <v>3.4936274860862281E-2</v>
      </c>
      <c r="H40" s="29">
        <f t="shared" si="2"/>
        <v>3.9245820806120366E-2</v>
      </c>
      <c r="I40" s="61">
        <v>33088100</v>
      </c>
      <c r="J40" s="62">
        <v>23518431.420000002</v>
      </c>
      <c r="K40" s="29">
        <f t="shared" si="3"/>
        <v>0.71078216700263841</v>
      </c>
      <c r="L40" s="22">
        <v>848615669.22000003</v>
      </c>
      <c r="M40" s="22">
        <v>593275055.67999995</v>
      </c>
      <c r="N40" s="29">
        <f t="shared" si="4"/>
        <v>3.8990677641402412E-2</v>
      </c>
      <c r="O40" s="31">
        <f t="shared" si="5"/>
        <v>3.9641699402048258E-2</v>
      </c>
      <c r="P40" s="32">
        <f t="shared" si="6"/>
        <v>6110100</v>
      </c>
      <c r="Q40" s="32">
        <f t="shared" si="7"/>
        <v>2584674.7800000012</v>
      </c>
      <c r="R40" s="29">
        <f t="shared" si="8"/>
        <v>3.9587859592789265E-4</v>
      </c>
      <c r="S40" s="29">
        <f t="shared" si="9"/>
        <v>1.2264845429609312</v>
      </c>
      <c r="T40" s="29">
        <f t="shared" si="10"/>
        <v>1.1234692284069661</v>
      </c>
      <c r="U40" s="23"/>
    </row>
    <row r="41" spans="1:21 16384:16384">
      <c r="A41" s="25">
        <v>1105</v>
      </c>
      <c r="B41" s="84">
        <v>634100</v>
      </c>
      <c r="C41" s="85">
        <v>630507.32999999996</v>
      </c>
      <c r="D41" s="29">
        <f t="shared" si="0"/>
        <v>0.99433422173158803</v>
      </c>
      <c r="E41" s="91">
        <v>772205969.50999999</v>
      </c>
      <c r="F41" s="92">
        <v>533400912.75999999</v>
      </c>
      <c r="G41" s="29">
        <f t="shared" si="1"/>
        <v>8.2115397321049649E-4</v>
      </c>
      <c r="H41" s="29">
        <f t="shared" si="2"/>
        <v>1.1820514643245321E-3</v>
      </c>
      <c r="I41" s="61">
        <v>696000</v>
      </c>
      <c r="J41" s="62">
        <v>608471.62</v>
      </c>
      <c r="K41" s="29">
        <f t="shared" si="3"/>
        <v>0.87424083333333336</v>
      </c>
      <c r="L41" s="22">
        <v>848615669.22000003</v>
      </c>
      <c r="M41" s="22">
        <v>593275055.67999995</v>
      </c>
      <c r="N41" s="29">
        <f t="shared" si="4"/>
        <v>8.2015926083444139E-4</v>
      </c>
      <c r="O41" s="31">
        <f t="shared" si="5"/>
        <v>1.0256147029518747E-3</v>
      </c>
      <c r="P41" s="32">
        <f t="shared" si="6"/>
        <v>61900</v>
      </c>
      <c r="Q41" s="32">
        <f t="shared" si="7"/>
        <v>-22035.709999999963</v>
      </c>
      <c r="R41" s="29">
        <f t="shared" si="8"/>
        <v>-1.5643676137265744E-4</v>
      </c>
      <c r="S41" s="29">
        <f t="shared" si="9"/>
        <v>1.0976186721337329</v>
      </c>
      <c r="T41" s="29">
        <f t="shared" si="10"/>
        <v>0.96505082660973984</v>
      </c>
      <c r="U41" s="23"/>
    </row>
    <row r="42" spans="1:21 16384:16384" s="39" customFormat="1">
      <c r="A42" s="4">
        <v>1100</v>
      </c>
      <c r="B42" s="5">
        <f>SUM(B40:B41)</f>
        <v>27612100</v>
      </c>
      <c r="C42" s="5">
        <f>SUM(C40:C41)</f>
        <v>21564263.969999999</v>
      </c>
      <c r="D42" s="34">
        <f t="shared" si="0"/>
        <v>0.7809715295106131</v>
      </c>
      <c r="E42" s="93">
        <v>772205969.50999999</v>
      </c>
      <c r="F42" s="94">
        <v>533400912.75999999</v>
      </c>
      <c r="G42" s="34">
        <f t="shared" si="1"/>
        <v>3.5757428834072784E-2</v>
      </c>
      <c r="H42" s="34">
        <f t="shared" si="2"/>
        <v>4.0427872270444892E-2</v>
      </c>
      <c r="I42" s="5">
        <f>SUM(I40:I41)</f>
        <v>33784100</v>
      </c>
      <c r="J42" s="5">
        <f>SUM(J40:J41)</f>
        <v>24126903.040000003</v>
      </c>
      <c r="K42" s="34"/>
      <c r="L42" s="35">
        <v>848615669.22000003</v>
      </c>
      <c r="M42" s="35">
        <v>593275055.67999995</v>
      </c>
      <c r="N42" s="34">
        <f t="shared" si="4"/>
        <v>3.981083690223685E-2</v>
      </c>
      <c r="O42" s="36">
        <f t="shared" si="5"/>
        <v>4.0667314105000137E-2</v>
      </c>
      <c r="P42" s="37">
        <f t="shared" si="6"/>
        <v>6172000</v>
      </c>
      <c r="Q42" s="37">
        <f t="shared" si="7"/>
        <v>2562639.070000004</v>
      </c>
      <c r="R42" s="34">
        <f t="shared" si="8"/>
        <v>2.3944183455524432E-4</v>
      </c>
      <c r="S42" s="34">
        <f t="shared" si="9"/>
        <v>1.2235251936650962</v>
      </c>
      <c r="T42" s="34">
        <f t="shared" si="10"/>
        <v>1.1188373075735449</v>
      </c>
      <c r="U42" s="38"/>
    </row>
    <row r="43" spans="1:21 16384:16384" s="39" customFormat="1">
      <c r="A43" s="33">
        <v>1202</v>
      </c>
      <c r="B43" s="97">
        <v>407863.6</v>
      </c>
      <c r="C43" s="98">
        <v>380360.88</v>
      </c>
      <c r="D43" s="34">
        <f t="shared" si="0"/>
        <v>0.93256882938315655</v>
      </c>
      <c r="E43" s="93">
        <v>772205969.50999999</v>
      </c>
      <c r="F43" s="94">
        <v>533400912.75999999</v>
      </c>
      <c r="G43" s="34">
        <f t="shared" si="1"/>
        <v>5.2817980707764803E-4</v>
      </c>
      <c r="H43" s="34">
        <f t="shared" si="2"/>
        <v>7.1308629381956214E-4</v>
      </c>
      <c r="I43" s="5">
        <v>754853</v>
      </c>
      <c r="J43" s="5">
        <v>712799.92</v>
      </c>
      <c r="K43" s="34">
        <f t="shared" si="3"/>
        <v>0.94428970938712575</v>
      </c>
      <c r="L43" s="35">
        <v>848615669.22000003</v>
      </c>
      <c r="M43" s="35">
        <v>593275055.67999995</v>
      </c>
      <c r="N43" s="34">
        <f t="shared" si="4"/>
        <v>8.8951103235439732E-4</v>
      </c>
      <c r="O43" s="36">
        <f t="shared" si="5"/>
        <v>1.2014661887023096E-3</v>
      </c>
      <c r="P43" s="37">
        <f t="shared" si="6"/>
        <v>346989.4</v>
      </c>
      <c r="Q43" s="37">
        <f t="shared" si="7"/>
        <v>332439.04000000004</v>
      </c>
      <c r="R43" s="34">
        <f t="shared" si="8"/>
        <v>4.8837989488274749E-4</v>
      </c>
      <c r="S43" s="34">
        <f t="shared" si="9"/>
        <v>1.8507486326311051</v>
      </c>
      <c r="T43" s="34">
        <f t="shared" si="10"/>
        <v>1.8740095458817954</v>
      </c>
      <c r="U43" s="38"/>
      <c r="XFD43" s="40">
        <f>SUM(A43:XFC43)</f>
        <v>2750434120.615437</v>
      </c>
    </row>
    <row r="44" spans="1:21 16384:16384" s="39" customFormat="1">
      <c r="A44" s="33">
        <v>1301</v>
      </c>
      <c r="B44" s="99">
        <v>2600000</v>
      </c>
      <c r="C44" s="100">
        <v>364179.58</v>
      </c>
      <c r="D44" s="34">
        <f t="shared" si="0"/>
        <v>0.14006906923076923</v>
      </c>
      <c r="E44" s="93">
        <v>772205969.50999999</v>
      </c>
      <c r="F44" s="94">
        <v>533400912.75999999</v>
      </c>
      <c r="G44" s="34">
        <f t="shared" si="1"/>
        <v>3.3669773385070034E-3</v>
      </c>
      <c r="H44" s="34">
        <f t="shared" si="2"/>
        <v>6.8275020024920739E-4</v>
      </c>
      <c r="I44" s="5">
        <v>600000</v>
      </c>
      <c r="J44" s="5">
        <v>221868.22</v>
      </c>
      <c r="K44" s="34">
        <f t="shared" si="3"/>
        <v>0.36978036666666669</v>
      </c>
      <c r="L44" s="35">
        <v>848615669.22000003</v>
      </c>
      <c r="M44" s="35">
        <v>593275055.67999995</v>
      </c>
      <c r="N44" s="34">
        <f t="shared" si="4"/>
        <v>7.070338455469322E-4</v>
      </c>
      <c r="O44" s="36">
        <f t="shared" si="5"/>
        <v>3.739719340562854E-4</v>
      </c>
      <c r="P44" s="37">
        <f t="shared" si="6"/>
        <v>-2000000</v>
      </c>
      <c r="Q44" s="37">
        <f t="shared" si="7"/>
        <v>-142311.36000000002</v>
      </c>
      <c r="R44" s="34">
        <f t="shared" si="8"/>
        <v>-3.0877826619292198E-4</v>
      </c>
      <c r="S44" s="34">
        <f t="shared" si="9"/>
        <v>0.23076923076923078</v>
      </c>
      <c r="T44" s="34">
        <f t="shared" si="10"/>
        <v>0.60922751352505811</v>
      </c>
      <c r="U44" s="38"/>
      <c r="XFD44" s="40">
        <f>SUM(A44:XFC44)</f>
        <v>2749142645.9646673</v>
      </c>
    </row>
    <row r="45" spans="1:21 16384:16384">
      <c r="A45" s="24"/>
      <c r="B45" s="86">
        <v>772205969.50999999</v>
      </c>
      <c r="C45" s="88">
        <v>533400912.75999999</v>
      </c>
      <c r="D45" s="29">
        <f t="shared" si="0"/>
        <v>0.69074953292379659</v>
      </c>
      <c r="E45" s="86">
        <v>772205969.50999999</v>
      </c>
      <c r="F45" s="88">
        <v>533400912.75999999</v>
      </c>
      <c r="G45" s="29">
        <f t="shared" si="1"/>
        <v>1</v>
      </c>
      <c r="H45" s="29">
        <f t="shared" si="2"/>
        <v>1</v>
      </c>
      <c r="I45" s="63">
        <v>848615669.22000003</v>
      </c>
      <c r="J45" s="65">
        <v>593275055.67999995</v>
      </c>
      <c r="K45" s="29">
        <f t="shared" si="3"/>
        <v>0.69910924014083442</v>
      </c>
      <c r="L45" s="101">
        <v>848615669.22000003</v>
      </c>
      <c r="M45" s="101">
        <v>593275055.67999995</v>
      </c>
      <c r="N45" s="29">
        <f t="shared" si="4"/>
        <v>1</v>
      </c>
      <c r="O45" s="31">
        <f t="shared" si="5"/>
        <v>1</v>
      </c>
      <c r="P45" s="32">
        <f t="shared" si="6"/>
        <v>76409699.710000038</v>
      </c>
      <c r="Q45" s="32">
        <f t="shared" si="7"/>
        <v>59874142.919999957</v>
      </c>
      <c r="R45" s="29">
        <f t="shared" si="8"/>
        <v>0</v>
      </c>
      <c r="S45" s="29">
        <f t="shared" si="9"/>
        <v>1.098949895140652</v>
      </c>
      <c r="T45" s="29">
        <f t="shared" si="10"/>
        <v>1.1122497946435648</v>
      </c>
      <c r="U45" s="23"/>
    </row>
    <row r="46" spans="1:21 16384:16384">
      <c r="B46" s="41">
        <f>B12+B13+B16+B21+B25+B26+B32+B35+B39+B42+B43+B44</f>
        <v>772205969.50999999</v>
      </c>
      <c r="C46" s="41">
        <f>C12+C13+C16+C21+C25+C26+C32+C35+C39+C42+C43+C44</f>
        <v>533400912.75999993</v>
      </c>
      <c r="I46" s="41">
        <f>I12+I13+I16+I21+I25+I26+I32+I35+I39+I42+I43+I44</f>
        <v>848615669.22000015</v>
      </c>
      <c r="J46" s="41">
        <f>J12+J13+J16+J21+J25+J26+J32+J35+J39+J42+J43+J44</f>
        <v>593275055.67999995</v>
      </c>
    </row>
  </sheetData>
  <pageMargins left="0" right="0" top="0" bottom="0" header="0.31496062992125984" footer="0.31496062992125984"/>
  <pageSetup paperSize="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6"/>
  <sheetViews>
    <sheetView topLeftCell="H18" workbookViewId="0">
      <selection activeCell="K36" sqref="K36"/>
    </sheetView>
  </sheetViews>
  <sheetFormatPr defaultRowHeight="12.75"/>
  <cols>
    <col min="1" max="1" width="9.140625" style="87"/>
    <col min="2" max="2" width="14.85546875" style="87" customWidth="1"/>
    <col min="3" max="3" width="14.7109375" style="87" customWidth="1"/>
    <col min="4" max="4" width="9.140625" style="87" customWidth="1"/>
    <col min="5" max="5" width="14.28515625" style="87" hidden="1" customWidth="1"/>
    <col min="6" max="6" width="13.7109375" style="87" hidden="1" customWidth="1"/>
    <col min="7" max="7" width="10.28515625" style="87" customWidth="1"/>
    <col min="8" max="8" width="10.42578125" style="87" customWidth="1"/>
    <col min="9" max="9" width="14.85546875" style="87" customWidth="1"/>
    <col min="10" max="10" width="14.140625" style="87" customWidth="1"/>
    <col min="11" max="11" width="9.140625" style="87"/>
    <col min="12" max="12" width="15.140625" style="87" hidden="1" customWidth="1"/>
    <col min="13" max="13" width="14.28515625" style="87" hidden="1" customWidth="1"/>
    <col min="14" max="14" width="10.140625" style="87" customWidth="1"/>
    <col min="15" max="15" width="11.28515625" style="87" customWidth="1"/>
    <col min="16" max="17" width="13.85546875" style="87" customWidth="1"/>
    <col min="18" max="18" width="10.85546875" style="87" customWidth="1"/>
    <col min="19" max="19" width="9.7109375" style="87" customWidth="1"/>
    <col min="20" max="20" width="9" style="87" customWidth="1"/>
    <col min="21" max="21" width="0" style="87" hidden="1" customWidth="1"/>
    <col min="22" max="16384" width="9.140625" style="87"/>
  </cols>
  <sheetData>
    <row r="1" spans="1:21" ht="18">
      <c r="A1" s="42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3.5" thickBot="1">
      <c r="A2" s="43" t="s">
        <v>44</v>
      </c>
    </row>
    <row r="3" spans="1:21" ht="101.25">
      <c r="A3" s="1" t="s">
        <v>0</v>
      </c>
      <c r="B3" s="2" t="s">
        <v>38</v>
      </c>
      <c r="C3" s="2" t="s">
        <v>39</v>
      </c>
      <c r="D3" s="69" t="s">
        <v>1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32</v>
      </c>
      <c r="J3" s="2" t="s">
        <v>33</v>
      </c>
      <c r="K3" s="69" t="s">
        <v>1</v>
      </c>
      <c r="L3" s="2" t="s">
        <v>35</v>
      </c>
      <c r="M3" s="2" t="s">
        <v>34</v>
      </c>
      <c r="N3" s="2" t="s">
        <v>36</v>
      </c>
      <c r="O3" s="3" t="s">
        <v>37</v>
      </c>
      <c r="P3" s="2" t="s">
        <v>4</v>
      </c>
      <c r="Q3" s="2" t="s">
        <v>5</v>
      </c>
      <c r="R3" s="2" t="s">
        <v>6</v>
      </c>
      <c r="S3" s="2" t="s">
        <v>2</v>
      </c>
      <c r="T3" s="2" t="s">
        <v>3</v>
      </c>
      <c r="U3" s="2" t="s">
        <v>6</v>
      </c>
    </row>
    <row r="4" spans="1:21">
      <c r="A4" s="68">
        <v>102</v>
      </c>
      <c r="B4" s="70">
        <v>1536000</v>
      </c>
      <c r="C4" s="71">
        <v>1111422.6100000001</v>
      </c>
      <c r="D4" s="29">
        <f>C4/B4</f>
        <v>0.72358242838541675</v>
      </c>
      <c r="E4" s="91">
        <v>772205969.50999999</v>
      </c>
      <c r="F4" s="92">
        <v>533400912.75999999</v>
      </c>
      <c r="G4" s="29">
        <f>B4/E4</f>
        <v>1.9891066122872145E-3</v>
      </c>
      <c r="H4" s="29">
        <f>C4/F4</f>
        <v>2.0836533710621467E-3</v>
      </c>
      <c r="I4" s="67">
        <v>1560000</v>
      </c>
      <c r="J4" s="67">
        <v>1378118.85</v>
      </c>
      <c r="K4" s="29">
        <f>J4/I4</f>
        <v>0.88340951923076927</v>
      </c>
      <c r="L4" s="22">
        <v>848615669.22000003</v>
      </c>
      <c r="M4" s="22">
        <v>593275055.67999995</v>
      </c>
      <c r="N4" s="29">
        <f>I4/L4</f>
        <v>1.8382879984220237E-3</v>
      </c>
      <c r="O4" s="31">
        <f>J4/M4</f>
        <v>2.3229003761508697E-3</v>
      </c>
      <c r="P4" s="32">
        <f>I4-B4</f>
        <v>24000</v>
      </c>
      <c r="Q4" s="32">
        <f>J4-C4</f>
        <v>266696.24</v>
      </c>
      <c r="R4" s="29">
        <f>O4-H4</f>
        <v>2.39247005088723E-4</v>
      </c>
      <c r="S4" s="29">
        <f>I4/B4</f>
        <v>1.015625</v>
      </c>
      <c r="T4" s="29">
        <f>J4/C4</f>
        <v>1.2399593436379703</v>
      </c>
      <c r="U4" s="23"/>
    </row>
    <row r="5" spans="1:21">
      <c r="A5" s="68">
        <v>103</v>
      </c>
      <c r="B5" s="70">
        <v>954739.51</v>
      </c>
      <c r="C5" s="71">
        <v>832813.81</v>
      </c>
      <c r="D5" s="29">
        <f t="shared" ref="D5:D45" si="0">C5/B5</f>
        <v>0.87229427637282975</v>
      </c>
      <c r="E5" s="91">
        <v>772205969.50999999</v>
      </c>
      <c r="F5" s="92">
        <v>533400912.75999999</v>
      </c>
      <c r="G5" s="29">
        <f t="shared" ref="G5:H45" si="1">B5/E5</f>
        <v>1.2363793439797233E-3</v>
      </c>
      <c r="H5" s="29">
        <f t="shared" si="1"/>
        <v>1.5613280556471766E-3</v>
      </c>
      <c r="I5" s="67">
        <v>0</v>
      </c>
      <c r="J5" s="23">
        <v>0</v>
      </c>
      <c r="K5" s="29" t="e">
        <f t="shared" ref="K5:K45" si="2">J5/I5</f>
        <v>#DIV/0!</v>
      </c>
      <c r="L5" s="22">
        <v>848615669.22000003</v>
      </c>
      <c r="M5" s="22">
        <v>593275055.67999995</v>
      </c>
      <c r="N5" s="29">
        <f t="shared" ref="N5:O45" si="3">I5/L5</f>
        <v>0</v>
      </c>
      <c r="O5" s="31">
        <f t="shared" si="3"/>
        <v>0</v>
      </c>
      <c r="P5" s="32">
        <f t="shared" ref="P5:Q45" si="4">I5-B5</f>
        <v>-954739.51</v>
      </c>
      <c r="Q5" s="32">
        <f t="shared" si="4"/>
        <v>-832813.81</v>
      </c>
      <c r="R5" s="29">
        <f t="shared" ref="R5:R45" si="5">O5-H5</f>
        <v>-1.5613280556471766E-3</v>
      </c>
      <c r="S5" s="29">
        <f t="shared" ref="S5:T45" si="6">I5/B5</f>
        <v>0</v>
      </c>
      <c r="T5" s="29">
        <f t="shared" si="6"/>
        <v>0</v>
      </c>
      <c r="U5" s="23"/>
    </row>
    <row r="6" spans="1:21">
      <c r="A6" s="68">
        <v>104</v>
      </c>
      <c r="B6" s="70">
        <v>39094330.93</v>
      </c>
      <c r="C6" s="71">
        <v>28747605.370000001</v>
      </c>
      <c r="D6" s="29">
        <f t="shared" si="0"/>
        <v>0.73533949005224741</v>
      </c>
      <c r="E6" s="91">
        <v>772205969.50999999</v>
      </c>
      <c r="F6" s="92">
        <v>533400912.75999999</v>
      </c>
      <c r="G6" s="29">
        <f t="shared" si="1"/>
        <v>5.0626817809770547E-2</v>
      </c>
      <c r="H6" s="29">
        <f t="shared" si="1"/>
        <v>5.3894930965247119E-2</v>
      </c>
      <c r="I6" s="67">
        <v>39722467</v>
      </c>
      <c r="J6" s="67">
        <v>27494858.239999998</v>
      </c>
      <c r="K6" s="29">
        <f t="shared" si="2"/>
        <v>0.69217398405793873</v>
      </c>
      <c r="L6" s="22">
        <v>848615669.22000003</v>
      </c>
      <c r="M6" s="22">
        <v>593275055.67999995</v>
      </c>
      <c r="N6" s="29">
        <f t="shared" si="3"/>
        <v>4.6808547662701851E-2</v>
      </c>
      <c r="O6" s="31">
        <f t="shared" si="3"/>
        <v>4.6344200681901156E-2</v>
      </c>
      <c r="P6" s="32">
        <f t="shared" si="4"/>
        <v>628136.0700000003</v>
      </c>
      <c r="Q6" s="32">
        <f t="shared" si="4"/>
        <v>-1252747.1300000027</v>
      </c>
      <c r="R6" s="29">
        <f t="shared" si="5"/>
        <v>-7.5507302833459633E-3</v>
      </c>
      <c r="S6" s="29">
        <f t="shared" si="6"/>
        <v>1.0160671906912719</v>
      </c>
      <c r="T6" s="29">
        <f t="shared" si="6"/>
        <v>0.95642255715297508</v>
      </c>
      <c r="U6" s="23"/>
    </row>
    <row r="7" spans="1:21">
      <c r="A7" s="68">
        <v>105</v>
      </c>
      <c r="B7" s="70">
        <v>17100</v>
      </c>
      <c r="C7" s="71">
        <v>9720</v>
      </c>
      <c r="D7" s="29">
        <f t="shared" si="0"/>
        <v>0.56842105263157894</v>
      </c>
      <c r="E7" s="91">
        <v>772205969.50999999</v>
      </c>
      <c r="F7" s="92">
        <v>533400912.75999999</v>
      </c>
      <c r="G7" s="29">
        <f t="shared" si="1"/>
        <v>2.2144350957103755E-5</v>
      </c>
      <c r="H7" s="29">
        <f t="shared" si="1"/>
        <v>1.8222690976858988E-5</v>
      </c>
      <c r="I7" s="67">
        <v>66900</v>
      </c>
      <c r="J7" s="67">
        <v>66900</v>
      </c>
      <c r="K7" s="29">
        <f t="shared" si="2"/>
        <v>1</v>
      </c>
      <c r="L7" s="22">
        <v>848615669.22000003</v>
      </c>
      <c r="M7" s="22">
        <v>593275055.67999995</v>
      </c>
      <c r="N7" s="29">
        <f t="shared" si="3"/>
        <v>7.8834273778482941E-5</v>
      </c>
      <c r="O7" s="31">
        <f t="shared" si="3"/>
        <v>1.1276388474368026E-4</v>
      </c>
      <c r="P7" s="32">
        <f t="shared" si="4"/>
        <v>49800</v>
      </c>
      <c r="Q7" s="32">
        <f t="shared" si="4"/>
        <v>57180</v>
      </c>
      <c r="R7" s="29">
        <f t="shared" si="5"/>
        <v>9.4541193766821275E-5</v>
      </c>
      <c r="S7" s="29">
        <f t="shared" si="6"/>
        <v>3.9122807017543861</v>
      </c>
      <c r="T7" s="29">
        <f t="shared" si="6"/>
        <v>6.882716049382716</v>
      </c>
      <c r="U7" s="23"/>
    </row>
    <row r="8" spans="1:21">
      <c r="A8" s="68">
        <v>106</v>
      </c>
      <c r="B8" s="70">
        <v>6731300</v>
      </c>
      <c r="C8" s="71">
        <v>5092485.78</v>
      </c>
      <c r="D8" s="29">
        <f t="shared" si="0"/>
        <v>0.75653822887109479</v>
      </c>
      <c r="E8" s="91">
        <v>772205969.50999999</v>
      </c>
      <c r="F8" s="92">
        <v>533400912.75999999</v>
      </c>
      <c r="G8" s="29">
        <f t="shared" si="1"/>
        <v>8.7169748302662279E-3</v>
      </c>
      <c r="H8" s="29">
        <f t="shared" si="1"/>
        <v>9.5472010980441058E-3</v>
      </c>
      <c r="I8" s="67">
        <v>7485200</v>
      </c>
      <c r="J8" s="67">
        <v>5632983.5999999996</v>
      </c>
      <c r="K8" s="29">
        <f t="shared" si="2"/>
        <v>0.75254951103510925</v>
      </c>
      <c r="L8" s="22">
        <v>848615669.22000003</v>
      </c>
      <c r="M8" s="22">
        <v>593275055.67999995</v>
      </c>
      <c r="N8" s="29">
        <f t="shared" si="3"/>
        <v>8.8204829011464952E-3</v>
      </c>
      <c r="O8" s="31">
        <f t="shared" si="3"/>
        <v>9.4947251634296126E-3</v>
      </c>
      <c r="P8" s="32">
        <f t="shared" si="4"/>
        <v>753900</v>
      </c>
      <c r="Q8" s="32">
        <f t="shared" si="4"/>
        <v>540497.81999999937</v>
      </c>
      <c r="R8" s="29">
        <f t="shared" si="5"/>
        <v>-5.247593461449318E-5</v>
      </c>
      <c r="S8" s="29">
        <f t="shared" si="6"/>
        <v>1.1119991680656041</v>
      </c>
      <c r="T8" s="29">
        <f t="shared" si="6"/>
        <v>1.106136343497065</v>
      </c>
      <c r="U8" s="23"/>
    </row>
    <row r="9" spans="1:21">
      <c r="A9" s="68">
        <v>107</v>
      </c>
      <c r="B9" s="70">
        <v>253369.49</v>
      </c>
      <c r="C9" s="71">
        <v>252717.49</v>
      </c>
      <c r="D9" s="29">
        <f t="shared" si="0"/>
        <v>0.99742668306274762</v>
      </c>
      <c r="E9" s="91">
        <v>772205969.50999999</v>
      </c>
      <c r="F9" s="92">
        <v>533400912.75999999</v>
      </c>
      <c r="G9" s="29">
        <f t="shared" si="1"/>
        <v>3.2811128119195261E-4</v>
      </c>
      <c r="H9" s="29">
        <f t="shared" si="1"/>
        <v>4.7378525974459379E-4</v>
      </c>
      <c r="I9" s="67">
        <v>1885000</v>
      </c>
      <c r="J9" s="67">
        <v>1879313.18</v>
      </c>
      <c r="K9" s="29">
        <f t="shared" si="2"/>
        <v>0.99698311936339523</v>
      </c>
      <c r="L9" s="22">
        <v>848615669.22000003</v>
      </c>
      <c r="M9" s="22">
        <v>593275055.67999995</v>
      </c>
      <c r="N9" s="29">
        <f t="shared" si="3"/>
        <v>2.2212646647599451E-3</v>
      </c>
      <c r="O9" s="31">
        <f t="shared" si="3"/>
        <v>3.1676928972615729E-3</v>
      </c>
      <c r="P9" s="32">
        <f t="shared" si="4"/>
        <v>1631630.51</v>
      </c>
      <c r="Q9" s="32">
        <f t="shared" si="4"/>
        <v>1626595.69</v>
      </c>
      <c r="R9" s="29">
        <f t="shared" si="5"/>
        <v>2.693907637516979E-3</v>
      </c>
      <c r="S9" s="29">
        <f t="shared" si="6"/>
        <v>7.4397276483447161</v>
      </c>
      <c r="T9" s="29">
        <f t="shared" si="6"/>
        <v>7.4364191413898579</v>
      </c>
      <c r="U9" s="23"/>
    </row>
    <row r="10" spans="1:21">
      <c r="A10" s="68">
        <v>111</v>
      </c>
      <c r="B10" s="70">
        <v>610000</v>
      </c>
      <c r="C10" s="71">
        <v>0</v>
      </c>
      <c r="D10" s="29">
        <f t="shared" si="0"/>
        <v>0</v>
      </c>
      <c r="E10" s="91">
        <v>772205969.50999999</v>
      </c>
      <c r="F10" s="92">
        <v>533400912.75999999</v>
      </c>
      <c r="G10" s="29">
        <f t="shared" si="1"/>
        <v>7.8994468326510465E-4</v>
      </c>
      <c r="H10" s="29">
        <f t="shared" si="1"/>
        <v>0</v>
      </c>
      <c r="I10" s="67">
        <v>840000</v>
      </c>
      <c r="J10" s="67">
        <v>0</v>
      </c>
      <c r="K10" s="29">
        <f t="shared" si="2"/>
        <v>0</v>
      </c>
      <c r="L10" s="22">
        <v>848615669.22000003</v>
      </c>
      <c r="M10" s="22">
        <v>593275055.67999995</v>
      </c>
      <c r="N10" s="29">
        <f t="shared" si="3"/>
        <v>9.8984738376570506E-4</v>
      </c>
      <c r="O10" s="31">
        <f t="shared" si="3"/>
        <v>0</v>
      </c>
      <c r="P10" s="32">
        <f t="shared" si="4"/>
        <v>230000</v>
      </c>
      <c r="Q10" s="32">
        <f t="shared" si="4"/>
        <v>0</v>
      </c>
      <c r="R10" s="29">
        <f t="shared" si="5"/>
        <v>0</v>
      </c>
      <c r="S10" s="29">
        <f t="shared" si="6"/>
        <v>1.3770491803278688</v>
      </c>
      <c r="T10" s="29" t="e">
        <f t="shared" si="6"/>
        <v>#DIV/0!</v>
      </c>
      <c r="U10" s="23"/>
    </row>
    <row r="11" spans="1:21">
      <c r="A11" s="68">
        <v>113</v>
      </c>
      <c r="B11" s="70">
        <v>19777940.149999999</v>
      </c>
      <c r="C11" s="71">
        <v>13113946.060000001</v>
      </c>
      <c r="D11" s="29">
        <f t="shared" si="0"/>
        <v>0.66305924482231793</v>
      </c>
      <c r="E11" s="91">
        <v>772205969.50999999</v>
      </c>
      <c r="F11" s="92">
        <v>533400912.75999999</v>
      </c>
      <c r="G11" s="29">
        <f t="shared" si="1"/>
        <v>2.5612260110537615E-2</v>
      </c>
      <c r="H11" s="29">
        <f t="shared" si="1"/>
        <v>2.4585533594503856E-2</v>
      </c>
      <c r="I11" s="67">
        <v>21987575.670000002</v>
      </c>
      <c r="J11" s="67">
        <v>15360580.300000001</v>
      </c>
      <c r="K11" s="29">
        <f t="shared" si="2"/>
        <v>0.69860272594572947</v>
      </c>
      <c r="L11" s="22">
        <v>848615669.22000003</v>
      </c>
      <c r="M11" s="22">
        <v>593275055.67999995</v>
      </c>
      <c r="N11" s="29">
        <f t="shared" si="3"/>
        <v>2.5909933633690443E-2</v>
      </c>
      <c r="O11" s="31">
        <f t="shared" si="3"/>
        <v>2.5891161532813834E-2</v>
      </c>
      <c r="P11" s="32">
        <f t="shared" si="4"/>
        <v>2209635.5200000033</v>
      </c>
      <c r="Q11" s="32">
        <f t="shared" si="4"/>
        <v>2246634.2400000002</v>
      </c>
      <c r="R11" s="29">
        <f t="shared" si="5"/>
        <v>1.3056279383099785E-3</v>
      </c>
      <c r="S11" s="29">
        <f t="shared" si="6"/>
        <v>1.1117222270490086</v>
      </c>
      <c r="T11" s="29">
        <f t="shared" si="6"/>
        <v>1.1713164161054967</v>
      </c>
      <c r="U11" s="23"/>
    </row>
    <row r="12" spans="1:21" s="39" customFormat="1">
      <c r="A12" s="4">
        <v>100</v>
      </c>
      <c r="B12" s="5">
        <f>SUM(B4:B11)</f>
        <v>68974780.079999998</v>
      </c>
      <c r="C12" s="5">
        <f>SUM(C4:C11)</f>
        <v>49160711.120000005</v>
      </c>
      <c r="D12" s="34">
        <f t="shared" si="0"/>
        <v>0.71273458303138104</v>
      </c>
      <c r="E12" s="93">
        <v>772205969.50999999</v>
      </c>
      <c r="F12" s="94">
        <v>533400912.75999999</v>
      </c>
      <c r="G12" s="34">
        <f t="shared" si="1"/>
        <v>8.9321739022255486E-2</v>
      </c>
      <c r="H12" s="34">
        <f t="shared" si="1"/>
        <v>9.2164655035225862E-2</v>
      </c>
      <c r="I12" s="5">
        <f>SUM(I4:I11)</f>
        <v>73547142.670000002</v>
      </c>
      <c r="J12" s="5">
        <f>SUM(J4:J11)</f>
        <v>51812754.170000002</v>
      </c>
      <c r="K12" s="34"/>
      <c r="L12" s="35">
        <v>848615669.22000003</v>
      </c>
      <c r="M12" s="35">
        <v>593275055.67999995</v>
      </c>
      <c r="N12" s="34">
        <f t="shared" si="3"/>
        <v>8.6667198518264946E-2</v>
      </c>
      <c r="O12" s="36">
        <f t="shared" si="3"/>
        <v>8.7333444536300722E-2</v>
      </c>
      <c r="P12" s="37">
        <f t="shared" si="4"/>
        <v>4572362.5900000036</v>
      </c>
      <c r="Q12" s="37">
        <f t="shared" si="4"/>
        <v>2652043.049999997</v>
      </c>
      <c r="R12" s="34">
        <f t="shared" si="5"/>
        <v>-4.8312104989251398E-3</v>
      </c>
      <c r="S12" s="34">
        <f t="shared" si="6"/>
        <v>1.0662903540206548</v>
      </c>
      <c r="T12" s="34">
        <f t="shared" si="6"/>
        <v>1.0539463931578701</v>
      </c>
      <c r="U12" s="38"/>
    </row>
    <row r="13" spans="1:21" s="39" customFormat="1">
      <c r="A13" s="33">
        <v>203</v>
      </c>
      <c r="B13" s="89">
        <v>923400</v>
      </c>
      <c r="C13" s="90">
        <v>650138.24</v>
      </c>
      <c r="D13" s="34">
        <f t="shared" si="0"/>
        <v>0.70407000216590854</v>
      </c>
      <c r="E13" s="93">
        <v>772205969.50999999</v>
      </c>
      <c r="F13" s="94">
        <v>533400912.75999999</v>
      </c>
      <c r="G13" s="34">
        <f t="shared" si="1"/>
        <v>1.1957949516836026E-3</v>
      </c>
      <c r="H13" s="34">
        <f t="shared" si="1"/>
        <v>1.2188547571768502E-3</v>
      </c>
      <c r="I13" s="5">
        <v>986500</v>
      </c>
      <c r="J13" s="5">
        <v>573965.78</v>
      </c>
      <c r="K13" s="34">
        <f t="shared" si="2"/>
        <v>0.58182035478966043</v>
      </c>
      <c r="L13" s="35">
        <v>848615669.22000003</v>
      </c>
      <c r="M13" s="35">
        <v>593275055.67999995</v>
      </c>
      <c r="N13" s="34">
        <f t="shared" si="3"/>
        <v>1.1624814810534143E-3</v>
      </c>
      <c r="O13" s="36">
        <f t="shared" si="3"/>
        <v>9.6745308016048638E-4</v>
      </c>
      <c r="P13" s="37">
        <f t="shared" si="4"/>
        <v>63100</v>
      </c>
      <c r="Q13" s="37">
        <f t="shared" si="4"/>
        <v>-76172.459999999963</v>
      </c>
      <c r="R13" s="34">
        <f t="shared" si="5"/>
        <v>-2.5140167701636382E-4</v>
      </c>
      <c r="S13" s="34">
        <f t="shared" si="6"/>
        <v>1.0683344162876327</v>
      </c>
      <c r="T13" s="34">
        <f t="shared" si="6"/>
        <v>0.88283651796885543</v>
      </c>
      <c r="U13" s="38"/>
    </row>
    <row r="14" spans="1:21">
      <c r="A14" s="68">
        <v>310</v>
      </c>
      <c r="B14" s="72">
        <v>3200</v>
      </c>
      <c r="C14" s="73">
        <v>0</v>
      </c>
      <c r="D14" s="29">
        <f t="shared" si="0"/>
        <v>0</v>
      </c>
      <c r="E14" s="91">
        <v>772205969.50999999</v>
      </c>
      <c r="F14" s="92">
        <v>533400912.75999999</v>
      </c>
      <c r="G14" s="29">
        <f t="shared" si="1"/>
        <v>4.1439721089316961E-6</v>
      </c>
      <c r="H14" s="29">
        <f t="shared" si="1"/>
        <v>0</v>
      </c>
      <c r="I14" s="67">
        <v>14630</v>
      </c>
      <c r="J14" s="67">
        <v>8205</v>
      </c>
      <c r="K14" s="29">
        <f t="shared" si="2"/>
        <v>0.56083390293916613</v>
      </c>
      <c r="L14" s="22">
        <v>848615669.22000003</v>
      </c>
      <c r="M14" s="22">
        <v>593275055.67999995</v>
      </c>
      <c r="N14" s="29">
        <f t="shared" si="3"/>
        <v>1.7239841933919364E-5</v>
      </c>
      <c r="O14" s="31">
        <f t="shared" si="3"/>
        <v>1.3830010079550023E-5</v>
      </c>
      <c r="P14" s="32">
        <f t="shared" si="4"/>
        <v>11430</v>
      </c>
      <c r="Q14" s="32">
        <f t="shared" si="4"/>
        <v>8205</v>
      </c>
      <c r="R14" s="29">
        <f t="shared" si="5"/>
        <v>1.3830010079550023E-5</v>
      </c>
      <c r="S14" s="29">
        <f t="shared" si="6"/>
        <v>4.5718750000000004</v>
      </c>
      <c r="T14" s="29" t="e">
        <f t="shared" si="6"/>
        <v>#DIV/0!</v>
      </c>
      <c r="U14" s="23"/>
    </row>
    <row r="15" spans="1:21">
      <c r="A15" s="68">
        <v>314</v>
      </c>
      <c r="B15" s="72">
        <v>1000000</v>
      </c>
      <c r="C15" s="73">
        <v>664477</v>
      </c>
      <c r="D15" s="29">
        <f t="shared" si="0"/>
        <v>0.66447699999999998</v>
      </c>
      <c r="E15" s="91">
        <v>772205969.50999999</v>
      </c>
      <c r="F15" s="92">
        <v>533400912.75999999</v>
      </c>
      <c r="G15" s="29">
        <f t="shared" si="1"/>
        <v>1.2949912840411551E-3</v>
      </c>
      <c r="H15" s="29">
        <f t="shared" si="1"/>
        <v>1.2457365259496223E-3</v>
      </c>
      <c r="I15" s="67">
        <v>940000</v>
      </c>
      <c r="J15" s="67">
        <v>741788.64</v>
      </c>
      <c r="K15" s="29">
        <f t="shared" si="2"/>
        <v>0.7891368510638298</v>
      </c>
      <c r="L15" s="22">
        <v>848615669.22000003</v>
      </c>
      <c r="M15" s="22">
        <v>593275055.67999995</v>
      </c>
      <c r="N15" s="29">
        <f t="shared" si="3"/>
        <v>1.1076863580235271E-3</v>
      </c>
      <c r="O15" s="31">
        <f t="shared" si="3"/>
        <v>1.2503283812426208E-3</v>
      </c>
      <c r="P15" s="32">
        <f t="shared" si="4"/>
        <v>-60000</v>
      </c>
      <c r="Q15" s="32">
        <f t="shared" si="4"/>
        <v>77311.640000000014</v>
      </c>
      <c r="R15" s="29">
        <f t="shared" si="5"/>
        <v>4.5918552929985045E-6</v>
      </c>
      <c r="S15" s="29">
        <f t="shared" si="6"/>
        <v>0.94</v>
      </c>
      <c r="T15" s="29">
        <f t="shared" si="6"/>
        <v>1.1163496102950139</v>
      </c>
      <c r="U15" s="23"/>
    </row>
    <row r="16" spans="1:21" s="39" customFormat="1">
      <c r="A16" s="4">
        <v>300</v>
      </c>
      <c r="B16" s="5">
        <f>SUM(B14:B15)</f>
        <v>1003200</v>
      </c>
      <c r="C16" s="5">
        <f>SUM(C14:C15)</f>
        <v>664477</v>
      </c>
      <c r="D16" s="34"/>
      <c r="E16" s="93">
        <v>772205969.50999999</v>
      </c>
      <c r="F16" s="94">
        <v>533400912.75999999</v>
      </c>
      <c r="G16" s="34">
        <f t="shared" si="1"/>
        <v>1.2991352561500869E-3</v>
      </c>
      <c r="H16" s="34">
        <f t="shared" si="1"/>
        <v>1.2457365259496223E-3</v>
      </c>
      <c r="I16" s="5">
        <f>SUM(I14:I15)</f>
        <v>954630</v>
      </c>
      <c r="J16" s="5">
        <f>SUM(J14:J15)</f>
        <v>749993.64</v>
      </c>
      <c r="K16" s="34"/>
      <c r="L16" s="35">
        <v>848615669.22000003</v>
      </c>
      <c r="M16" s="35">
        <v>593275055.67999995</v>
      </c>
      <c r="N16" s="34">
        <f t="shared" si="3"/>
        <v>1.1249261999574465E-3</v>
      </c>
      <c r="O16" s="36">
        <f t="shared" si="3"/>
        <v>1.2641583913221707E-3</v>
      </c>
      <c r="P16" s="37">
        <f t="shared" si="4"/>
        <v>-48570</v>
      </c>
      <c r="Q16" s="37">
        <f t="shared" si="4"/>
        <v>85516.640000000014</v>
      </c>
      <c r="R16" s="34">
        <f t="shared" si="5"/>
        <v>1.8421865372548378E-5</v>
      </c>
      <c r="S16" s="34">
        <f t="shared" si="6"/>
        <v>0.95158492822966512</v>
      </c>
      <c r="T16" s="34">
        <f t="shared" si="6"/>
        <v>1.1286976674888671</v>
      </c>
      <c r="U16" s="38"/>
    </row>
    <row r="17" spans="1:21">
      <c r="A17" s="68">
        <v>405</v>
      </c>
      <c r="B17" s="74">
        <v>44600</v>
      </c>
      <c r="C17" s="75">
        <v>0</v>
      </c>
      <c r="D17" s="29">
        <f t="shared" si="0"/>
        <v>0</v>
      </c>
      <c r="E17" s="91">
        <v>772205969.50999999</v>
      </c>
      <c r="F17" s="92">
        <v>533400912.75999999</v>
      </c>
      <c r="G17" s="29">
        <f t="shared" si="1"/>
        <v>5.7756611268235519E-5</v>
      </c>
      <c r="H17" s="29">
        <f t="shared" si="1"/>
        <v>0</v>
      </c>
      <c r="I17" s="67">
        <v>133900</v>
      </c>
      <c r="J17" s="67">
        <v>0</v>
      </c>
      <c r="K17" s="29">
        <f t="shared" si="2"/>
        <v>0</v>
      </c>
      <c r="L17" s="22">
        <v>848615669.22000003</v>
      </c>
      <c r="M17" s="22">
        <v>593275055.67999995</v>
      </c>
      <c r="N17" s="29">
        <f t="shared" si="3"/>
        <v>1.5778638653122371E-4</v>
      </c>
      <c r="O17" s="31">
        <f t="shared" si="3"/>
        <v>0</v>
      </c>
      <c r="P17" s="32">
        <f t="shared" si="4"/>
        <v>89300</v>
      </c>
      <c r="Q17" s="32">
        <f t="shared" si="4"/>
        <v>0</v>
      </c>
      <c r="R17" s="29">
        <f t="shared" si="5"/>
        <v>0</v>
      </c>
      <c r="S17" s="29">
        <f t="shared" si="6"/>
        <v>3.0022421524663678</v>
      </c>
      <c r="T17" s="29" t="e">
        <f t="shared" si="6"/>
        <v>#DIV/0!</v>
      </c>
      <c r="U17" s="23"/>
    </row>
    <row r="18" spans="1:21">
      <c r="A18" s="68">
        <v>408</v>
      </c>
      <c r="B18" s="74">
        <v>600000</v>
      </c>
      <c r="C18" s="75">
        <v>0</v>
      </c>
      <c r="D18" s="29">
        <f t="shared" si="0"/>
        <v>0</v>
      </c>
      <c r="E18" s="91">
        <v>772205969.50999999</v>
      </c>
      <c r="F18" s="92">
        <v>533400912.75999999</v>
      </c>
      <c r="G18" s="29">
        <f t="shared" si="1"/>
        <v>7.7699477042469304E-4</v>
      </c>
      <c r="H18" s="29">
        <f t="shared" si="1"/>
        <v>0</v>
      </c>
      <c r="I18" s="67">
        <v>300000</v>
      </c>
      <c r="J18" s="67">
        <v>71429.259999999995</v>
      </c>
      <c r="K18" s="29">
        <f t="shared" si="2"/>
        <v>0.23809753333333331</v>
      </c>
      <c r="L18" s="22">
        <v>848615669.22000003</v>
      </c>
      <c r="M18" s="22">
        <v>593275055.67999995</v>
      </c>
      <c r="N18" s="29">
        <f t="shared" si="3"/>
        <v>3.535169227734661E-4</v>
      </c>
      <c r="O18" s="31">
        <f t="shared" si="3"/>
        <v>1.2039821886347339E-4</v>
      </c>
      <c r="P18" s="32">
        <f t="shared" si="4"/>
        <v>-300000</v>
      </c>
      <c r="Q18" s="32">
        <f t="shared" si="4"/>
        <v>71429.259999999995</v>
      </c>
      <c r="R18" s="29">
        <f t="shared" si="5"/>
        <v>1.2039821886347339E-4</v>
      </c>
      <c r="S18" s="29">
        <f t="shared" si="6"/>
        <v>0.5</v>
      </c>
      <c r="T18" s="29" t="e">
        <f t="shared" si="6"/>
        <v>#DIV/0!</v>
      </c>
      <c r="U18" s="23"/>
    </row>
    <row r="19" spans="1:21">
      <c r="A19" s="68">
        <v>409</v>
      </c>
      <c r="B19" s="74">
        <v>51022445.780000001</v>
      </c>
      <c r="C19" s="75">
        <v>20324618.59</v>
      </c>
      <c r="D19" s="29">
        <f t="shared" si="0"/>
        <v>0.39834661548049372</v>
      </c>
      <c r="E19" s="91">
        <v>772205969.50999999</v>
      </c>
      <c r="F19" s="92">
        <v>533400912.75999999</v>
      </c>
      <c r="G19" s="29">
        <f t="shared" si="1"/>
        <v>6.6073622575562416E-2</v>
      </c>
      <c r="H19" s="29">
        <f t="shared" si="1"/>
        <v>3.8103831665441713E-2</v>
      </c>
      <c r="I19" s="67">
        <v>45175700</v>
      </c>
      <c r="J19" s="67">
        <v>20700230.73</v>
      </c>
      <c r="K19" s="29">
        <f t="shared" si="2"/>
        <v>0.45821604822946849</v>
      </c>
      <c r="L19" s="22">
        <v>848615669.22000003</v>
      </c>
      <c r="M19" s="22">
        <v>593275055.67999995</v>
      </c>
      <c r="N19" s="29">
        <f t="shared" si="3"/>
        <v>5.3234581493790907E-2</v>
      </c>
      <c r="O19" s="31">
        <f t="shared" si="3"/>
        <v>3.4891456385729568E-2</v>
      </c>
      <c r="P19" s="32">
        <f t="shared" si="4"/>
        <v>-5846745.7800000012</v>
      </c>
      <c r="Q19" s="32">
        <f t="shared" si="4"/>
        <v>375612.1400000006</v>
      </c>
      <c r="R19" s="29">
        <f t="shared" si="5"/>
        <v>-3.2123752797121458E-3</v>
      </c>
      <c r="S19" s="29">
        <f t="shared" si="6"/>
        <v>0.88540835919136129</v>
      </c>
      <c r="T19" s="29">
        <f t="shared" si="6"/>
        <v>1.0184806488907401</v>
      </c>
      <c r="U19" s="23"/>
    </row>
    <row r="20" spans="1:21">
      <c r="A20" s="68">
        <v>412</v>
      </c>
      <c r="B20" s="74">
        <v>588900</v>
      </c>
      <c r="C20" s="75">
        <v>40000</v>
      </c>
      <c r="D20" s="29">
        <f t="shared" si="0"/>
        <v>6.7923246731193751E-2</v>
      </c>
      <c r="E20" s="91">
        <v>772205969.50999999</v>
      </c>
      <c r="F20" s="92">
        <v>533400912.75999999</v>
      </c>
      <c r="G20" s="29">
        <f t="shared" si="1"/>
        <v>7.6262036717183632E-4</v>
      </c>
      <c r="H20" s="29">
        <f t="shared" si="1"/>
        <v>7.4990497847156334E-5</v>
      </c>
      <c r="I20" s="67">
        <v>2422815</v>
      </c>
      <c r="J20" s="67">
        <v>559007.19999999995</v>
      </c>
      <c r="K20" s="29">
        <f t="shared" si="2"/>
        <v>0.23072632454397052</v>
      </c>
      <c r="L20" s="22">
        <v>848615669.22000003</v>
      </c>
      <c r="M20" s="22">
        <v>593275055.67999995</v>
      </c>
      <c r="N20" s="29">
        <f t="shared" si="3"/>
        <v>2.855020344164651E-3</v>
      </c>
      <c r="O20" s="31">
        <f t="shared" si="3"/>
        <v>9.4223951377709139E-4</v>
      </c>
      <c r="P20" s="32">
        <f t="shared" si="4"/>
        <v>1833915</v>
      </c>
      <c r="Q20" s="32">
        <f t="shared" si="4"/>
        <v>519007.19999999995</v>
      </c>
      <c r="R20" s="29">
        <f t="shared" si="5"/>
        <v>8.6724901592993506E-4</v>
      </c>
      <c r="S20" s="29">
        <f t="shared" si="6"/>
        <v>4.1141365257259297</v>
      </c>
      <c r="T20" s="29">
        <f t="shared" si="6"/>
        <v>13.975179999999998</v>
      </c>
      <c r="U20" s="23"/>
    </row>
    <row r="21" spans="1:21" s="39" customFormat="1">
      <c r="A21" s="4">
        <v>400</v>
      </c>
      <c r="B21" s="5">
        <f>SUM(B17:B20)</f>
        <v>52255945.780000001</v>
      </c>
      <c r="C21" s="5">
        <f>SUM(C17:C20)</f>
        <v>20364618.59</v>
      </c>
      <c r="D21" s="34">
        <f t="shared" si="0"/>
        <v>0.38970911895339155</v>
      </c>
      <c r="E21" s="93">
        <v>772205969.50999999</v>
      </c>
      <c r="F21" s="94">
        <v>533400912.75999999</v>
      </c>
      <c r="G21" s="34">
        <f t="shared" si="1"/>
        <v>6.7670994324427192E-2</v>
      </c>
      <c r="H21" s="34">
        <f t="shared" si="1"/>
        <v>3.817882216328887E-2</v>
      </c>
      <c r="I21" s="5">
        <f>SUM(I17:I20)</f>
        <v>48032415</v>
      </c>
      <c r="J21" s="5">
        <f>SUM(J17:J20)</f>
        <v>21330667.190000001</v>
      </c>
      <c r="K21" s="34"/>
      <c r="L21" s="35">
        <v>848615669.22000003</v>
      </c>
      <c r="M21" s="35">
        <v>593275055.67999995</v>
      </c>
      <c r="N21" s="34">
        <f t="shared" si="3"/>
        <v>5.6600905147260246E-2</v>
      </c>
      <c r="O21" s="36">
        <f t="shared" si="3"/>
        <v>3.5954094118370139E-2</v>
      </c>
      <c r="P21" s="37">
        <f t="shared" si="4"/>
        <v>-4223530.7800000012</v>
      </c>
      <c r="Q21" s="37">
        <f t="shared" si="4"/>
        <v>966048.60000000149</v>
      </c>
      <c r="R21" s="34">
        <f t="shared" si="5"/>
        <v>-2.2247280449187307E-3</v>
      </c>
      <c r="S21" s="34">
        <f t="shared" si="6"/>
        <v>0.91917607236923304</v>
      </c>
      <c r="T21" s="34">
        <f t="shared" si="6"/>
        <v>1.0474375984863462</v>
      </c>
      <c r="U21" s="38"/>
    </row>
    <row r="22" spans="1:21">
      <c r="A22" s="68">
        <v>501</v>
      </c>
      <c r="B22" s="76">
        <v>4259344.0999999996</v>
      </c>
      <c r="C22" s="77">
        <v>1214317.97</v>
      </c>
      <c r="D22" s="29">
        <f t="shared" si="0"/>
        <v>0.28509506193688366</v>
      </c>
      <c r="E22" s="91">
        <v>772205969.50999999</v>
      </c>
      <c r="F22" s="92">
        <v>533400912.75999999</v>
      </c>
      <c r="G22" s="29">
        <f t="shared" si="1"/>
        <v>5.515813485232118E-3</v>
      </c>
      <c r="H22" s="29">
        <f t="shared" si="1"/>
        <v>2.2765577278762062E-3</v>
      </c>
      <c r="I22" s="67">
        <v>3397481.33</v>
      </c>
      <c r="J22" s="67">
        <v>900042.02</v>
      </c>
      <c r="K22" s="29">
        <f t="shared" si="2"/>
        <v>0.26491448593184763</v>
      </c>
      <c r="L22" s="22">
        <v>848615669.22000003</v>
      </c>
      <c r="M22" s="22">
        <v>593275055.67999995</v>
      </c>
      <c r="N22" s="29">
        <f t="shared" si="3"/>
        <v>4.0035571498730094E-3</v>
      </c>
      <c r="O22" s="31">
        <f t="shared" si="3"/>
        <v>1.5170737609529023E-3</v>
      </c>
      <c r="P22" s="32">
        <f t="shared" si="4"/>
        <v>-861862.76999999955</v>
      </c>
      <c r="Q22" s="32">
        <f t="shared" si="4"/>
        <v>-314275.94999999995</v>
      </c>
      <c r="R22" s="29">
        <f t="shared" si="5"/>
        <v>-7.5948396692330383E-4</v>
      </c>
      <c r="S22" s="29">
        <f t="shared" si="6"/>
        <v>0.79765364108525549</v>
      </c>
      <c r="T22" s="29">
        <f t="shared" si="6"/>
        <v>0.74119138663491901</v>
      </c>
      <c r="U22" s="23"/>
    </row>
    <row r="23" spans="1:21">
      <c r="A23" s="68">
        <v>502</v>
      </c>
      <c r="B23" s="76">
        <v>12149462.279999999</v>
      </c>
      <c r="C23" s="77">
        <v>5137079.97</v>
      </c>
      <c r="D23" s="29">
        <f t="shared" si="0"/>
        <v>0.42282364861994537</v>
      </c>
      <c r="E23" s="91">
        <v>772205969.50999999</v>
      </c>
      <c r="F23" s="92">
        <v>533400912.75999999</v>
      </c>
      <c r="G23" s="29">
        <f t="shared" si="1"/>
        <v>1.5733447758386778E-2</v>
      </c>
      <c r="H23" s="29">
        <f t="shared" si="1"/>
        <v>9.6308046107738722E-3</v>
      </c>
      <c r="I23" s="67">
        <v>10460300</v>
      </c>
      <c r="J23" s="67">
        <v>1543186.61</v>
      </c>
      <c r="K23" s="29">
        <f t="shared" si="2"/>
        <v>0.14752794948519643</v>
      </c>
      <c r="L23" s="22">
        <v>848615669.22000003</v>
      </c>
      <c r="M23" s="22">
        <v>593275055.67999995</v>
      </c>
      <c r="N23" s="29">
        <f t="shared" si="3"/>
        <v>1.2326310224290957E-2</v>
      </c>
      <c r="O23" s="31">
        <f t="shared" si="3"/>
        <v>2.6011317941409665E-3</v>
      </c>
      <c r="P23" s="32">
        <f t="shared" si="4"/>
        <v>-1689162.2799999993</v>
      </c>
      <c r="Q23" s="32">
        <f t="shared" si="4"/>
        <v>-3593893.3599999994</v>
      </c>
      <c r="R23" s="29">
        <f t="shared" si="5"/>
        <v>-7.0296728166329061E-3</v>
      </c>
      <c r="S23" s="29">
        <f t="shared" si="6"/>
        <v>0.8609681448387525</v>
      </c>
      <c r="T23" s="29">
        <f t="shared" si="6"/>
        <v>0.30040151584402924</v>
      </c>
      <c r="U23" s="23"/>
    </row>
    <row r="24" spans="1:21">
      <c r="A24" s="68">
        <v>503</v>
      </c>
      <c r="B24" s="76">
        <v>29957563.050000001</v>
      </c>
      <c r="C24" s="77">
        <v>19446374.030000001</v>
      </c>
      <c r="D24" s="29">
        <f t="shared" si="0"/>
        <v>0.64913070524272842</v>
      </c>
      <c r="E24" s="91">
        <v>772205969.50999999</v>
      </c>
      <c r="F24" s="92">
        <v>533400912.75999999</v>
      </c>
      <c r="G24" s="29">
        <f t="shared" si="1"/>
        <v>3.8794783040863368E-2</v>
      </c>
      <c r="H24" s="29">
        <f t="shared" si="1"/>
        <v>3.6457331745792798E-2</v>
      </c>
      <c r="I24" s="67">
        <v>47719070.43</v>
      </c>
      <c r="J24" s="67">
        <v>28966672.949999999</v>
      </c>
      <c r="K24" s="29">
        <f t="shared" si="2"/>
        <v>0.60702508848096182</v>
      </c>
      <c r="L24" s="22">
        <v>848615669.22000003</v>
      </c>
      <c r="M24" s="22">
        <v>593275055.67999995</v>
      </c>
      <c r="N24" s="29">
        <f t="shared" si="3"/>
        <v>5.6231663120079663E-2</v>
      </c>
      <c r="O24" s="31">
        <f t="shared" si="3"/>
        <v>4.8825030940832292E-2</v>
      </c>
      <c r="P24" s="32">
        <f t="shared" si="4"/>
        <v>17761507.379999999</v>
      </c>
      <c r="Q24" s="32">
        <f t="shared" si="4"/>
        <v>9520298.9199999981</v>
      </c>
      <c r="R24" s="29">
        <f t="shared" si="5"/>
        <v>1.2367699195039494E-2</v>
      </c>
      <c r="S24" s="29">
        <f t="shared" si="6"/>
        <v>1.5928889259234988</v>
      </c>
      <c r="T24" s="29">
        <f t="shared" si="6"/>
        <v>1.4895667904624788</v>
      </c>
      <c r="U24" s="23"/>
    </row>
    <row r="25" spans="1:21" s="39" customFormat="1">
      <c r="A25" s="4">
        <v>500</v>
      </c>
      <c r="B25" s="5">
        <f>SUM(B22:B24)</f>
        <v>46366369.43</v>
      </c>
      <c r="C25" s="5">
        <f>SUM(C22:C24)</f>
        <v>25797771.969999999</v>
      </c>
      <c r="D25" s="34">
        <f t="shared" si="0"/>
        <v>0.55638973435147387</v>
      </c>
      <c r="E25" s="93">
        <v>772205969.50999999</v>
      </c>
      <c r="F25" s="94">
        <v>533400912.75999999</v>
      </c>
      <c r="G25" s="34">
        <f t="shared" si="1"/>
        <v>6.0044044284482262E-2</v>
      </c>
      <c r="H25" s="34">
        <f t="shared" si="1"/>
        <v>4.8364694084442869E-2</v>
      </c>
      <c r="I25" s="5">
        <f>SUM(I22:I24)</f>
        <v>61576851.759999998</v>
      </c>
      <c r="J25" s="5">
        <f>SUM(J22:J24)</f>
        <v>31409901.579999998</v>
      </c>
      <c r="K25" s="34"/>
      <c r="L25" s="35">
        <v>848615669.22000003</v>
      </c>
      <c r="M25" s="35">
        <v>593275055.67999995</v>
      </c>
      <c r="N25" s="34">
        <f t="shared" si="3"/>
        <v>7.2561530494243631E-2</v>
      </c>
      <c r="O25" s="36">
        <f t="shared" si="3"/>
        <v>5.2943236495926159E-2</v>
      </c>
      <c r="P25" s="37">
        <f t="shared" si="4"/>
        <v>15210482.329999998</v>
      </c>
      <c r="Q25" s="37">
        <f t="shared" si="4"/>
        <v>5612129.6099999994</v>
      </c>
      <c r="R25" s="34">
        <f t="shared" si="5"/>
        <v>4.5785424114832898E-3</v>
      </c>
      <c r="S25" s="34">
        <f t="shared" si="6"/>
        <v>1.3280498886798435</v>
      </c>
      <c r="T25" s="34">
        <f t="shared" si="6"/>
        <v>1.2175431900292124</v>
      </c>
      <c r="U25" s="38"/>
    </row>
    <row r="26" spans="1:21" s="39" customFormat="1">
      <c r="A26" s="33">
        <v>605</v>
      </c>
      <c r="B26" s="95">
        <v>16033.54</v>
      </c>
      <c r="C26" s="96">
        <v>10959.58</v>
      </c>
      <c r="D26" s="34">
        <f t="shared" si="0"/>
        <v>0.68354087743567538</v>
      </c>
      <c r="E26" s="93">
        <v>772205969.50999999</v>
      </c>
      <c r="F26" s="94">
        <v>533400912.75999999</v>
      </c>
      <c r="G26" s="34">
        <f t="shared" si="1"/>
        <v>2.0763294552325223E-5</v>
      </c>
      <c r="H26" s="34">
        <f t="shared" si="1"/>
        <v>2.0546609009893438E-5</v>
      </c>
      <c r="I26" s="5">
        <v>19600</v>
      </c>
      <c r="J26" s="5">
        <v>5013.41</v>
      </c>
      <c r="K26" s="34">
        <f t="shared" si="2"/>
        <v>0.25578622448979593</v>
      </c>
      <c r="L26" s="35">
        <v>848615669.22000003</v>
      </c>
      <c r="M26" s="35">
        <v>593275055.67999995</v>
      </c>
      <c r="N26" s="34">
        <f t="shared" si="3"/>
        <v>2.3096438954533119E-5</v>
      </c>
      <c r="O26" s="36">
        <f t="shared" si="3"/>
        <v>8.4503974202214356E-6</v>
      </c>
      <c r="P26" s="37">
        <f t="shared" si="4"/>
        <v>3566.4599999999991</v>
      </c>
      <c r="Q26" s="37">
        <f t="shared" si="4"/>
        <v>-5946.17</v>
      </c>
      <c r="R26" s="34">
        <f t="shared" si="5"/>
        <v>-1.2096211589672003E-5</v>
      </c>
      <c r="S26" s="34">
        <f t="shared" si="6"/>
        <v>1.222437465463023</v>
      </c>
      <c r="T26" s="34">
        <f t="shared" si="6"/>
        <v>0.45744544955189886</v>
      </c>
      <c r="U26" s="38"/>
    </row>
    <row r="27" spans="1:21">
      <c r="A27" s="68">
        <v>701</v>
      </c>
      <c r="B27" s="78">
        <v>130256194.92</v>
      </c>
      <c r="C27" s="79">
        <v>96168495.680000007</v>
      </c>
      <c r="D27" s="29">
        <f t="shared" si="0"/>
        <v>0.73830266375479658</v>
      </c>
      <c r="E27" s="91">
        <v>772205969.50999999</v>
      </c>
      <c r="F27" s="92">
        <v>533400912.75999999</v>
      </c>
      <c r="G27" s="29">
        <f t="shared" si="1"/>
        <v>0.1686806371137658</v>
      </c>
      <c r="H27" s="29">
        <f t="shared" si="1"/>
        <v>0.18029308420638257</v>
      </c>
      <c r="I27" s="67">
        <v>155722704.19999999</v>
      </c>
      <c r="J27" s="67">
        <v>119984933.14</v>
      </c>
      <c r="K27" s="29">
        <f t="shared" si="2"/>
        <v>0.77050378592128255</v>
      </c>
      <c r="L27" s="22">
        <v>848615669.22000003</v>
      </c>
      <c r="M27" s="22">
        <v>593275055.67999995</v>
      </c>
      <c r="N27" s="29">
        <f t="shared" si="3"/>
        <v>0.18350203731582235</v>
      </c>
      <c r="O27" s="31">
        <f t="shared" si="3"/>
        <v>0.20224166175750585</v>
      </c>
      <c r="P27" s="32">
        <f t="shared" si="4"/>
        <v>25466509.279999986</v>
      </c>
      <c r="Q27" s="32">
        <f t="shared" si="4"/>
        <v>23816437.459999993</v>
      </c>
      <c r="R27" s="29">
        <f t="shared" si="5"/>
        <v>2.1948577551123283E-2</v>
      </c>
      <c r="S27" s="29">
        <f t="shared" si="6"/>
        <v>1.1955109259535861</v>
      </c>
      <c r="T27" s="29">
        <f t="shared" si="6"/>
        <v>1.2476532183600857</v>
      </c>
      <c r="U27" s="23"/>
    </row>
    <row r="28" spans="1:21">
      <c r="A28" s="68">
        <v>702</v>
      </c>
      <c r="B28" s="78">
        <v>278634947.00999999</v>
      </c>
      <c r="C28" s="79">
        <v>191310009.44999999</v>
      </c>
      <c r="D28" s="29">
        <f t="shared" si="0"/>
        <v>0.68659732565109299</v>
      </c>
      <c r="E28" s="91">
        <v>772205969.50999999</v>
      </c>
      <c r="F28" s="92">
        <v>533400912.75999999</v>
      </c>
      <c r="G28" s="29">
        <f t="shared" si="1"/>
        <v>0.36082982780721912</v>
      </c>
      <c r="H28" s="29">
        <f t="shared" si="1"/>
        <v>0.35866082129499205</v>
      </c>
      <c r="I28" s="67">
        <v>289001137.94999999</v>
      </c>
      <c r="J28" s="67">
        <v>214275490.66999999</v>
      </c>
      <c r="K28" s="29">
        <f t="shared" si="2"/>
        <v>0.74143476454778434</v>
      </c>
      <c r="L28" s="22">
        <v>848615669.22000003</v>
      </c>
      <c r="M28" s="22">
        <v>593275055.67999995</v>
      </c>
      <c r="N28" s="29">
        <f t="shared" si="3"/>
        <v>0.34055597655371322</v>
      </c>
      <c r="O28" s="31">
        <f t="shared" si="3"/>
        <v>0.36117394220190452</v>
      </c>
      <c r="P28" s="32">
        <f t="shared" si="4"/>
        <v>10366190.939999998</v>
      </c>
      <c r="Q28" s="32">
        <f t="shared" si="4"/>
        <v>22965481.219999999</v>
      </c>
      <c r="R28" s="29">
        <f t="shared" si="5"/>
        <v>2.5131209069124694E-3</v>
      </c>
      <c r="S28" s="29">
        <f t="shared" si="6"/>
        <v>1.0372034845278326</v>
      </c>
      <c r="T28" s="29">
        <f t="shared" si="6"/>
        <v>1.1200432809868328</v>
      </c>
      <c r="U28" s="23"/>
    </row>
    <row r="29" spans="1:21">
      <c r="A29" s="68">
        <v>703</v>
      </c>
      <c r="B29" s="78">
        <v>26852487.870000001</v>
      </c>
      <c r="C29" s="79">
        <v>22393815.829999998</v>
      </c>
      <c r="D29" s="29">
        <f t="shared" si="0"/>
        <v>0.83395683626837058</v>
      </c>
      <c r="E29" s="91">
        <v>772205969.50999999</v>
      </c>
      <c r="F29" s="92">
        <v>533400912.75999999</v>
      </c>
      <c r="G29" s="29">
        <f t="shared" si="1"/>
        <v>3.4773737746470842E-2</v>
      </c>
      <c r="H29" s="29">
        <f t="shared" si="1"/>
        <v>4.1983084944730756E-2</v>
      </c>
      <c r="I29" s="67">
        <v>29061001.91</v>
      </c>
      <c r="J29" s="67">
        <v>21959727.579999998</v>
      </c>
      <c r="K29" s="29">
        <f t="shared" si="2"/>
        <v>0.75564248087549846</v>
      </c>
      <c r="L29" s="22">
        <v>848615669.22000003</v>
      </c>
      <c r="M29" s="22">
        <v>593275055.67999995</v>
      </c>
      <c r="N29" s="29">
        <f t="shared" si="3"/>
        <v>3.4245186559790072E-2</v>
      </c>
      <c r="O29" s="31">
        <f t="shared" si="3"/>
        <v>3.7014412404091722E-2</v>
      </c>
      <c r="P29" s="32">
        <f t="shared" si="4"/>
        <v>2208514.0399999991</v>
      </c>
      <c r="Q29" s="32">
        <f t="shared" si="4"/>
        <v>-434088.25</v>
      </c>
      <c r="R29" s="29">
        <f t="shared" si="5"/>
        <v>-4.9686725406390339E-3</v>
      </c>
      <c r="S29" s="29">
        <f t="shared" si="6"/>
        <v>1.082246160977411</v>
      </c>
      <c r="T29" s="29">
        <f t="shared" si="6"/>
        <v>0.98061570867174541</v>
      </c>
      <c r="U29" s="23"/>
    </row>
    <row r="30" spans="1:21">
      <c r="A30" s="68">
        <v>707</v>
      </c>
      <c r="B30" s="78">
        <v>5527035.8099999996</v>
      </c>
      <c r="C30" s="79">
        <v>4811660.26</v>
      </c>
      <c r="D30" s="29">
        <f t="shared" si="0"/>
        <v>0.87056795457961766</v>
      </c>
      <c r="E30" s="91">
        <v>772205969.50999999</v>
      </c>
      <c r="F30" s="92">
        <v>533400912.75999999</v>
      </c>
      <c r="G30" s="29">
        <f t="shared" si="1"/>
        <v>7.1574632005333453E-3</v>
      </c>
      <c r="H30" s="29">
        <f t="shared" si="1"/>
        <v>9.0207199592194417E-3</v>
      </c>
      <c r="I30" s="67">
        <v>4329970.2300000004</v>
      </c>
      <c r="J30" s="67">
        <v>3861876.03</v>
      </c>
      <c r="K30" s="29">
        <f t="shared" si="2"/>
        <v>0.89189436066861816</v>
      </c>
      <c r="L30" s="22">
        <v>848615669.22000003</v>
      </c>
      <c r="M30" s="22">
        <v>593275055.67999995</v>
      </c>
      <c r="N30" s="29">
        <f t="shared" si="3"/>
        <v>5.1023925047010577E-3</v>
      </c>
      <c r="O30" s="31">
        <f t="shared" si="3"/>
        <v>6.5094191859686318E-3</v>
      </c>
      <c r="P30" s="32">
        <f t="shared" si="4"/>
        <v>-1197065.5799999991</v>
      </c>
      <c r="Q30" s="32">
        <f t="shared" si="4"/>
        <v>-949784.23</v>
      </c>
      <c r="R30" s="29">
        <f t="shared" si="5"/>
        <v>-2.5113007732508099E-3</v>
      </c>
      <c r="S30" s="29">
        <f t="shared" si="6"/>
        <v>0.78341635170263191</v>
      </c>
      <c r="T30" s="29">
        <f t="shared" si="6"/>
        <v>0.80260779467418175</v>
      </c>
      <c r="U30" s="23"/>
    </row>
    <row r="31" spans="1:21">
      <c r="A31" s="68">
        <v>709</v>
      </c>
      <c r="B31" s="78">
        <v>21548470.210000001</v>
      </c>
      <c r="C31" s="79">
        <v>18727811.920000002</v>
      </c>
      <c r="D31" s="29">
        <f t="shared" si="0"/>
        <v>0.86910169202215493</v>
      </c>
      <c r="E31" s="91">
        <v>772205969.50999999</v>
      </c>
      <c r="F31" s="92">
        <v>533400912.75999999</v>
      </c>
      <c r="G31" s="29">
        <f t="shared" si="1"/>
        <v>2.790508110637048E-2</v>
      </c>
      <c r="H31" s="29">
        <f t="shared" si="1"/>
        <v>3.5110198486717717E-2</v>
      </c>
      <c r="I31" s="67">
        <v>24167760.710000001</v>
      </c>
      <c r="J31" s="67">
        <v>19038246.539999999</v>
      </c>
      <c r="K31" s="29">
        <f t="shared" si="2"/>
        <v>0.7877538497856138</v>
      </c>
      <c r="L31" s="22">
        <v>848615669.22000003</v>
      </c>
      <c r="M31" s="22">
        <v>593275055.67999995</v>
      </c>
      <c r="N31" s="29">
        <f t="shared" si="3"/>
        <v>2.847904132174893E-2</v>
      </c>
      <c r="O31" s="31">
        <f t="shared" si="3"/>
        <v>3.20900842833831E-2</v>
      </c>
      <c r="P31" s="32">
        <f t="shared" si="4"/>
        <v>2619290.5</v>
      </c>
      <c r="Q31" s="32">
        <f t="shared" si="4"/>
        <v>310434.61999999732</v>
      </c>
      <c r="R31" s="29">
        <f t="shared" si="5"/>
        <v>-3.0201142033346173E-3</v>
      </c>
      <c r="S31" s="29">
        <f t="shared" si="6"/>
        <v>1.1215534316113291</v>
      </c>
      <c r="T31" s="29">
        <f t="shared" si="6"/>
        <v>1.0165761286650083</v>
      </c>
      <c r="U31" s="23"/>
    </row>
    <row r="32" spans="1:21" s="39" customFormat="1">
      <c r="A32" s="4">
        <v>700</v>
      </c>
      <c r="B32" s="5">
        <f>SUM(B27:B31)</f>
        <v>462819135.81999999</v>
      </c>
      <c r="C32" s="5">
        <f>SUM(C27:C31)</f>
        <v>333411793.13999999</v>
      </c>
      <c r="D32" s="34">
        <f t="shared" si="0"/>
        <v>0.72039327533265773</v>
      </c>
      <c r="E32" s="93">
        <v>772205969.50999999</v>
      </c>
      <c r="F32" s="94">
        <v>533400912.75999999</v>
      </c>
      <c r="G32" s="34">
        <f t="shared" si="1"/>
        <v>0.59934674697435963</v>
      </c>
      <c r="H32" s="34">
        <f t="shared" si="1"/>
        <v>0.62506790889204256</v>
      </c>
      <c r="I32" s="5">
        <f>SUM(I27:I31)</f>
        <v>502282575</v>
      </c>
      <c r="J32" s="5">
        <f>SUM(J27:J31)</f>
        <v>379120273.95999998</v>
      </c>
      <c r="K32" s="34"/>
      <c r="L32" s="35">
        <v>848615669.22000003</v>
      </c>
      <c r="M32" s="35">
        <v>593275055.67999995</v>
      </c>
      <c r="N32" s="34">
        <f t="shared" si="3"/>
        <v>0.59188463425577564</v>
      </c>
      <c r="O32" s="36">
        <f t="shared" si="3"/>
        <v>0.63902951983285383</v>
      </c>
      <c r="P32" s="37">
        <f t="shared" si="4"/>
        <v>39463439.180000007</v>
      </c>
      <c r="Q32" s="37">
        <f t="shared" si="4"/>
        <v>45708480.819999993</v>
      </c>
      <c r="R32" s="34">
        <f t="shared" si="5"/>
        <v>1.3961610940811275E-2</v>
      </c>
      <c r="S32" s="34">
        <f t="shared" si="6"/>
        <v>1.0852675184012879</v>
      </c>
      <c r="T32" s="34">
        <f t="shared" si="6"/>
        <v>1.1370931735483243</v>
      </c>
      <c r="U32" s="38"/>
    </row>
    <row r="33" spans="1:21 16384:16384">
      <c r="A33" s="68">
        <v>801</v>
      </c>
      <c r="B33" s="80">
        <v>76961382.659999996</v>
      </c>
      <c r="C33" s="81">
        <v>60603203.829999998</v>
      </c>
      <c r="D33" s="29">
        <f t="shared" si="0"/>
        <v>0.78744951994603374</v>
      </c>
      <c r="E33" s="91">
        <v>772205969.50999999</v>
      </c>
      <c r="F33" s="92">
        <v>533400912.75999999</v>
      </c>
      <c r="G33" s="29">
        <f t="shared" si="1"/>
        <v>9.9664319752456085E-2</v>
      </c>
      <c r="H33" s="29">
        <f t="shared" si="1"/>
        <v>0.11361661065860977</v>
      </c>
      <c r="I33" s="67">
        <v>81560460.689999998</v>
      </c>
      <c r="J33" s="67">
        <v>52773016.079999998</v>
      </c>
      <c r="K33" s="29">
        <f t="shared" si="2"/>
        <v>0.64704166251074668</v>
      </c>
      <c r="L33" s="22">
        <v>848615669.22000003</v>
      </c>
      <c r="M33" s="22">
        <v>593275055.67999995</v>
      </c>
      <c r="N33" s="29">
        <f t="shared" si="3"/>
        <v>9.6110010277050156E-2</v>
      </c>
      <c r="O33" s="31">
        <f t="shared" si="3"/>
        <v>8.8952022463699626E-2</v>
      </c>
      <c r="P33" s="32">
        <f t="shared" si="4"/>
        <v>4599078.0300000012</v>
      </c>
      <c r="Q33" s="32">
        <f t="shared" si="4"/>
        <v>-7830187.75</v>
      </c>
      <c r="R33" s="29">
        <f t="shared" si="5"/>
        <v>-2.4664588194910145E-2</v>
      </c>
      <c r="S33" s="29">
        <f t="shared" si="6"/>
        <v>1.0597582562974188</v>
      </c>
      <c r="T33" s="29">
        <f t="shared" si="6"/>
        <v>0.87079581185237809</v>
      </c>
      <c r="U33" s="23"/>
    </row>
    <row r="34" spans="1:21 16384:16384">
      <c r="A34" s="68">
        <v>804</v>
      </c>
      <c r="B34" s="80">
        <v>10432800</v>
      </c>
      <c r="C34" s="81">
        <v>6866001.8600000003</v>
      </c>
      <c r="D34" s="29">
        <f t="shared" si="0"/>
        <v>0.65811688712522054</v>
      </c>
      <c r="E34" s="91">
        <v>772205969.50999999</v>
      </c>
      <c r="F34" s="92">
        <v>533400912.75999999</v>
      </c>
      <c r="G34" s="29">
        <f t="shared" si="1"/>
        <v>1.3510385068144564E-2</v>
      </c>
      <c r="H34" s="29">
        <f t="shared" si="1"/>
        <v>1.2872122442522534E-2</v>
      </c>
      <c r="I34" s="67">
        <v>21409800</v>
      </c>
      <c r="J34" s="67">
        <v>15072073.560000001</v>
      </c>
      <c r="K34" s="29">
        <f t="shared" si="2"/>
        <v>0.70398011938458094</v>
      </c>
      <c r="L34" s="22">
        <v>848615669.22000003</v>
      </c>
      <c r="M34" s="22">
        <v>593275055.67999995</v>
      </c>
      <c r="N34" s="29">
        <f t="shared" si="3"/>
        <v>2.522908871065118E-2</v>
      </c>
      <c r="O34" s="31">
        <f t="shared" si="3"/>
        <v>2.5404866453932893E-2</v>
      </c>
      <c r="P34" s="32">
        <f t="shared" si="4"/>
        <v>10977000</v>
      </c>
      <c r="Q34" s="32">
        <f t="shared" si="4"/>
        <v>8206071.7000000002</v>
      </c>
      <c r="R34" s="29">
        <f t="shared" si="5"/>
        <v>1.2532744011410359E-2</v>
      </c>
      <c r="S34" s="29">
        <f t="shared" si="6"/>
        <v>2.0521624108580632</v>
      </c>
      <c r="T34" s="29">
        <f t="shared" si="6"/>
        <v>2.1951746980738509</v>
      </c>
      <c r="U34" s="23"/>
    </row>
    <row r="35" spans="1:21 16384:16384" s="39" customFormat="1">
      <c r="A35" s="4">
        <v>800</v>
      </c>
      <c r="B35" s="5">
        <f>SUM(B33:B34)</f>
        <v>87394182.659999996</v>
      </c>
      <c r="C35" s="5">
        <f>SUM(C33:C34)</f>
        <v>67469205.689999998</v>
      </c>
      <c r="D35" s="34">
        <f t="shared" si="0"/>
        <v>0.77201026013920726</v>
      </c>
      <c r="E35" s="93">
        <v>772205969.50999999</v>
      </c>
      <c r="F35" s="94">
        <v>533400912.75999999</v>
      </c>
      <c r="G35" s="34">
        <f t="shared" si="1"/>
        <v>0.11317470482060066</v>
      </c>
      <c r="H35" s="34">
        <f t="shared" si="1"/>
        <v>0.12648873310113232</v>
      </c>
      <c r="I35" s="5">
        <f>SUM(I33:I34)</f>
        <v>102970260.69</v>
      </c>
      <c r="J35" s="5">
        <f>SUM(J33:J34)</f>
        <v>67845089.640000001</v>
      </c>
      <c r="K35" s="34"/>
      <c r="L35" s="35">
        <v>848615669.22000003</v>
      </c>
      <c r="M35" s="35">
        <v>593275055.67999995</v>
      </c>
      <c r="N35" s="34">
        <f t="shared" si="3"/>
        <v>0.12133909898770133</v>
      </c>
      <c r="O35" s="36">
        <f t="shared" si="3"/>
        <v>0.11435688891763252</v>
      </c>
      <c r="P35" s="37">
        <f t="shared" si="4"/>
        <v>15576078.030000001</v>
      </c>
      <c r="Q35" s="37">
        <f t="shared" si="4"/>
        <v>375883.95000000298</v>
      </c>
      <c r="R35" s="34">
        <f t="shared" si="5"/>
        <v>-1.2131844183499801E-2</v>
      </c>
      <c r="S35" s="34">
        <f t="shared" si="6"/>
        <v>1.1782278586047024</v>
      </c>
      <c r="T35" s="34">
        <f t="shared" si="6"/>
        <v>1.0055711927561009</v>
      </c>
      <c r="U35" s="38"/>
    </row>
    <row r="36" spans="1:21 16384:16384">
      <c r="A36" s="68">
        <v>1001</v>
      </c>
      <c r="B36" s="82">
        <v>1806127.4</v>
      </c>
      <c r="C36" s="83">
        <v>1681598.26</v>
      </c>
      <c r="D36" s="29">
        <f t="shared" si="0"/>
        <v>0.93105185160249493</v>
      </c>
      <c r="E36" s="91">
        <v>772205969.50999999</v>
      </c>
      <c r="F36" s="92">
        <v>533400912.75999999</v>
      </c>
      <c r="G36" s="29">
        <f t="shared" si="1"/>
        <v>2.3389192408679129E-3</v>
      </c>
      <c r="H36" s="29">
        <f t="shared" si="1"/>
        <v>3.1525972674077956E-3</v>
      </c>
      <c r="I36" s="67">
        <v>1962644.84</v>
      </c>
      <c r="J36" s="67">
        <v>1711121.23</v>
      </c>
      <c r="K36" s="29">
        <f t="shared" si="2"/>
        <v>0.87184456154583723</v>
      </c>
      <c r="L36" s="22">
        <v>848615669.22000003</v>
      </c>
      <c r="M36" s="22">
        <v>593275055.67999995</v>
      </c>
      <c r="N36" s="29">
        <f t="shared" si="3"/>
        <v>2.3127605477800727E-3</v>
      </c>
      <c r="O36" s="31">
        <f t="shared" si="3"/>
        <v>2.8841954732762988E-3</v>
      </c>
      <c r="P36" s="32">
        <f t="shared" si="4"/>
        <v>156517.44000000018</v>
      </c>
      <c r="Q36" s="32">
        <f t="shared" si="4"/>
        <v>29522.969999999972</v>
      </c>
      <c r="R36" s="29">
        <f t="shared" si="5"/>
        <v>-2.6840179413149682E-4</v>
      </c>
      <c r="S36" s="29">
        <f t="shared" si="6"/>
        <v>1.0866591360055775</v>
      </c>
      <c r="T36" s="29">
        <f t="shared" si="6"/>
        <v>1.0175564941414723</v>
      </c>
      <c r="U36" s="23"/>
    </row>
    <row r="37" spans="1:21 16384:16384">
      <c r="A37" s="68">
        <v>1003</v>
      </c>
      <c r="B37" s="82">
        <v>16403931.199999999</v>
      </c>
      <c r="C37" s="83">
        <v>8309270.6799999997</v>
      </c>
      <c r="D37" s="29">
        <f t="shared" si="0"/>
        <v>0.50654142465557284</v>
      </c>
      <c r="E37" s="91">
        <v>772205969.50999999</v>
      </c>
      <c r="F37" s="92">
        <v>533400912.75999999</v>
      </c>
      <c r="G37" s="29">
        <f t="shared" si="1"/>
        <v>2.1242947928010767E-2</v>
      </c>
      <c r="H37" s="29">
        <f t="shared" si="1"/>
        <v>1.5577908625999479E-2</v>
      </c>
      <c r="I37" s="67">
        <v>15592396.26</v>
      </c>
      <c r="J37" s="67">
        <v>9249938.4199999999</v>
      </c>
      <c r="K37" s="29">
        <f t="shared" si="2"/>
        <v>0.59323392413578901</v>
      </c>
      <c r="L37" s="22">
        <v>848615669.22000003</v>
      </c>
      <c r="M37" s="22">
        <v>593275055.67999995</v>
      </c>
      <c r="N37" s="29">
        <f t="shared" si="3"/>
        <v>1.8373919814999005E-2</v>
      </c>
      <c r="O37" s="31">
        <f t="shared" si="3"/>
        <v>1.5591315244828399E-2</v>
      </c>
      <c r="P37" s="32">
        <f t="shared" si="4"/>
        <v>-811534.93999999948</v>
      </c>
      <c r="Q37" s="32">
        <f t="shared" si="4"/>
        <v>940667.74000000022</v>
      </c>
      <c r="R37" s="29">
        <f t="shared" si="5"/>
        <v>1.3406618828919192E-5</v>
      </c>
      <c r="S37" s="29">
        <f t="shared" si="6"/>
        <v>0.95052802099048062</v>
      </c>
      <c r="T37" s="29">
        <f t="shared" si="6"/>
        <v>1.1132070161421195</v>
      </c>
      <c r="U37" s="23"/>
    </row>
    <row r="38" spans="1:21 16384:16384">
      <c r="A38" s="68">
        <v>1004</v>
      </c>
      <c r="B38" s="82">
        <v>3622900</v>
      </c>
      <c r="C38" s="83">
        <v>3571564.06</v>
      </c>
      <c r="D38" s="29">
        <f t="shared" si="0"/>
        <v>0.98583015264015017</v>
      </c>
      <c r="E38" s="91">
        <v>772205969.50999999</v>
      </c>
      <c r="F38" s="92">
        <v>533400912.75999999</v>
      </c>
      <c r="G38" s="29">
        <f t="shared" si="1"/>
        <v>4.691623922952701E-3</v>
      </c>
      <c r="H38" s="29">
        <f t="shared" si="1"/>
        <v>6.6958341738102729E-3</v>
      </c>
      <c r="I38" s="67">
        <v>5551700</v>
      </c>
      <c r="J38" s="67">
        <v>4404765.4800000004</v>
      </c>
      <c r="K38" s="29">
        <f t="shared" si="2"/>
        <v>0.79340841183781552</v>
      </c>
      <c r="L38" s="22">
        <v>848615669.22000003</v>
      </c>
      <c r="M38" s="22">
        <v>593275055.67999995</v>
      </c>
      <c r="N38" s="29">
        <f t="shared" si="3"/>
        <v>6.542066333871506E-3</v>
      </c>
      <c r="O38" s="31">
        <f t="shared" si="3"/>
        <v>7.424491284150396E-3</v>
      </c>
      <c r="P38" s="32">
        <f t="shared" si="4"/>
        <v>1928800</v>
      </c>
      <c r="Q38" s="32">
        <f t="shared" si="4"/>
        <v>833201.42000000039</v>
      </c>
      <c r="R38" s="29">
        <f t="shared" si="5"/>
        <v>7.2865711034012307E-4</v>
      </c>
      <c r="S38" s="29">
        <f t="shared" si="6"/>
        <v>1.5323911783377957</v>
      </c>
      <c r="T38" s="29">
        <f t="shared" si="6"/>
        <v>1.2332875474169713</v>
      </c>
      <c r="U38" s="23"/>
    </row>
    <row r="39" spans="1:21 16384:16384" s="39" customFormat="1">
      <c r="A39" s="4">
        <v>1000</v>
      </c>
      <c r="B39" s="5">
        <f>SUM(B36:B38)</f>
        <v>21832958.599999998</v>
      </c>
      <c r="C39" s="5">
        <f>SUM(C36:C38)</f>
        <v>13562433</v>
      </c>
      <c r="D39" s="34">
        <f t="shared" si="0"/>
        <v>0.62119079912513553</v>
      </c>
      <c r="E39" s="93">
        <v>772205969.50999999</v>
      </c>
      <c r="F39" s="94">
        <v>533400912.75999999</v>
      </c>
      <c r="G39" s="34">
        <f t="shared" si="1"/>
        <v>2.8273491091831377E-2</v>
      </c>
      <c r="H39" s="34">
        <f t="shared" si="1"/>
        <v>2.542634006721755E-2</v>
      </c>
      <c r="I39" s="5">
        <f>SUM(I36:I38)</f>
        <v>23106741.100000001</v>
      </c>
      <c r="J39" s="5">
        <f>SUM(J36:J38)</f>
        <v>15365825.130000001</v>
      </c>
      <c r="K39" s="34"/>
      <c r="L39" s="35">
        <v>848615669.22000003</v>
      </c>
      <c r="M39" s="35">
        <v>593275055.67999995</v>
      </c>
      <c r="N39" s="34">
        <f t="shared" si="3"/>
        <v>2.7228746696650586E-2</v>
      </c>
      <c r="O39" s="36">
        <f t="shared" si="3"/>
        <v>2.5900002002255094E-2</v>
      </c>
      <c r="P39" s="37">
        <f t="shared" si="4"/>
        <v>1273782.5000000037</v>
      </c>
      <c r="Q39" s="37">
        <f t="shared" si="4"/>
        <v>1803392.1300000008</v>
      </c>
      <c r="R39" s="34">
        <f t="shared" si="5"/>
        <v>4.7366193503754414E-4</v>
      </c>
      <c r="S39" s="34">
        <f t="shared" si="6"/>
        <v>1.0583421845539525</v>
      </c>
      <c r="T39" s="34">
        <f t="shared" si="6"/>
        <v>1.1329696618593434</v>
      </c>
      <c r="U39" s="38"/>
    </row>
    <row r="40" spans="1:21 16384:16384">
      <c r="A40" s="68">
        <v>1101</v>
      </c>
      <c r="B40" s="84">
        <v>26978000</v>
      </c>
      <c r="C40" s="85">
        <v>20933756.640000001</v>
      </c>
      <c r="D40" s="29">
        <f t="shared" si="0"/>
        <v>0.77595658091778485</v>
      </c>
      <c r="E40" s="91">
        <v>772205969.50999999</v>
      </c>
      <c r="F40" s="92">
        <v>533400912.75999999</v>
      </c>
      <c r="G40" s="29">
        <f t="shared" si="1"/>
        <v>3.4936274860862281E-2</v>
      </c>
      <c r="H40" s="29">
        <f t="shared" si="1"/>
        <v>3.9245820806120366E-2</v>
      </c>
      <c r="I40" s="67">
        <v>33088100</v>
      </c>
      <c r="J40" s="67">
        <v>23518431.420000002</v>
      </c>
      <c r="K40" s="29">
        <f t="shared" si="2"/>
        <v>0.71078216700263841</v>
      </c>
      <c r="L40" s="22">
        <v>848615669.22000003</v>
      </c>
      <c r="M40" s="22">
        <v>593275055.67999995</v>
      </c>
      <c r="N40" s="29">
        <f t="shared" si="3"/>
        <v>3.8990677641402412E-2</v>
      </c>
      <c r="O40" s="31">
        <f t="shared" si="3"/>
        <v>3.9641699402048258E-2</v>
      </c>
      <c r="P40" s="32">
        <f t="shared" si="4"/>
        <v>6110100</v>
      </c>
      <c r="Q40" s="32">
        <f t="shared" si="4"/>
        <v>2584674.7800000012</v>
      </c>
      <c r="R40" s="29">
        <f t="shared" si="5"/>
        <v>3.9587859592789265E-4</v>
      </c>
      <c r="S40" s="29">
        <f t="shared" si="6"/>
        <v>1.2264845429609312</v>
      </c>
      <c r="T40" s="29">
        <f t="shared" si="6"/>
        <v>1.1234692284069661</v>
      </c>
      <c r="U40" s="23"/>
    </row>
    <row r="41" spans="1:21 16384:16384">
      <c r="A41" s="68">
        <v>1105</v>
      </c>
      <c r="B41" s="84">
        <v>634100</v>
      </c>
      <c r="C41" s="85">
        <v>630507.32999999996</v>
      </c>
      <c r="D41" s="29">
        <f t="shared" si="0"/>
        <v>0.99433422173158803</v>
      </c>
      <c r="E41" s="91">
        <v>772205969.50999999</v>
      </c>
      <c r="F41" s="92">
        <v>533400912.75999999</v>
      </c>
      <c r="G41" s="29">
        <f t="shared" si="1"/>
        <v>8.2115397321049649E-4</v>
      </c>
      <c r="H41" s="29">
        <f t="shared" si="1"/>
        <v>1.1820514643245321E-3</v>
      </c>
      <c r="I41" s="67">
        <v>696000</v>
      </c>
      <c r="J41" s="67">
        <v>608471.62</v>
      </c>
      <c r="K41" s="29">
        <f t="shared" si="2"/>
        <v>0.87424083333333336</v>
      </c>
      <c r="L41" s="22">
        <v>848615669.22000003</v>
      </c>
      <c r="M41" s="22">
        <v>593275055.67999995</v>
      </c>
      <c r="N41" s="29">
        <f t="shared" si="3"/>
        <v>8.2015926083444139E-4</v>
      </c>
      <c r="O41" s="31">
        <f t="shared" si="3"/>
        <v>1.0256147029518747E-3</v>
      </c>
      <c r="P41" s="32">
        <f t="shared" si="4"/>
        <v>61900</v>
      </c>
      <c r="Q41" s="32">
        <f t="shared" si="4"/>
        <v>-22035.709999999963</v>
      </c>
      <c r="R41" s="29">
        <f t="shared" si="5"/>
        <v>-1.5643676137265744E-4</v>
      </c>
      <c r="S41" s="29">
        <f t="shared" si="6"/>
        <v>1.0976186721337329</v>
      </c>
      <c r="T41" s="29">
        <f t="shared" si="6"/>
        <v>0.96505082660973984</v>
      </c>
      <c r="U41" s="23"/>
    </row>
    <row r="42" spans="1:21 16384:16384" s="39" customFormat="1">
      <c r="A42" s="4">
        <v>1100</v>
      </c>
      <c r="B42" s="5">
        <f>SUM(B40:B41)</f>
        <v>27612100</v>
      </c>
      <c r="C42" s="5">
        <f>SUM(C40:C41)</f>
        <v>21564263.969999999</v>
      </c>
      <c r="D42" s="34">
        <f t="shared" si="0"/>
        <v>0.7809715295106131</v>
      </c>
      <c r="E42" s="93">
        <v>772205969.50999999</v>
      </c>
      <c r="F42" s="94">
        <v>533400912.75999999</v>
      </c>
      <c r="G42" s="34">
        <f t="shared" si="1"/>
        <v>3.5757428834072784E-2</v>
      </c>
      <c r="H42" s="34">
        <f t="shared" si="1"/>
        <v>4.0427872270444892E-2</v>
      </c>
      <c r="I42" s="5">
        <f>SUM(I40:I41)</f>
        <v>33784100</v>
      </c>
      <c r="J42" s="5">
        <f>SUM(J40:J41)</f>
        <v>24126903.040000003</v>
      </c>
      <c r="K42" s="34"/>
      <c r="L42" s="35">
        <v>848615669.22000003</v>
      </c>
      <c r="M42" s="35">
        <v>593275055.67999995</v>
      </c>
      <c r="N42" s="34">
        <f t="shared" si="3"/>
        <v>3.981083690223685E-2</v>
      </c>
      <c r="O42" s="36">
        <f t="shared" si="3"/>
        <v>4.0667314105000137E-2</v>
      </c>
      <c r="P42" s="37">
        <f t="shared" si="4"/>
        <v>6172000</v>
      </c>
      <c r="Q42" s="37">
        <f t="shared" si="4"/>
        <v>2562639.070000004</v>
      </c>
      <c r="R42" s="34">
        <f t="shared" si="5"/>
        <v>2.3944183455524432E-4</v>
      </c>
      <c r="S42" s="34">
        <f t="shared" si="6"/>
        <v>1.2235251936650962</v>
      </c>
      <c r="T42" s="34">
        <f t="shared" si="6"/>
        <v>1.1188373075735449</v>
      </c>
      <c r="U42" s="38"/>
    </row>
    <row r="43" spans="1:21 16384:16384" s="39" customFormat="1">
      <c r="A43" s="33">
        <v>1202</v>
      </c>
      <c r="B43" s="97">
        <v>407863.6</v>
      </c>
      <c r="C43" s="98">
        <v>380360.88</v>
      </c>
      <c r="D43" s="34">
        <f t="shared" si="0"/>
        <v>0.93256882938315655</v>
      </c>
      <c r="E43" s="93">
        <v>772205969.50999999</v>
      </c>
      <c r="F43" s="94">
        <v>533400912.75999999</v>
      </c>
      <c r="G43" s="34">
        <f t="shared" si="1"/>
        <v>5.2817980707764803E-4</v>
      </c>
      <c r="H43" s="34">
        <f t="shared" si="1"/>
        <v>7.1308629381956214E-4</v>
      </c>
      <c r="I43" s="5">
        <v>754853</v>
      </c>
      <c r="J43" s="5">
        <v>712799.92</v>
      </c>
      <c r="K43" s="34">
        <f t="shared" si="2"/>
        <v>0.94428970938712575</v>
      </c>
      <c r="L43" s="35">
        <v>848615669.22000003</v>
      </c>
      <c r="M43" s="35">
        <v>593275055.67999995</v>
      </c>
      <c r="N43" s="34">
        <f t="shared" si="3"/>
        <v>8.8951103235439732E-4</v>
      </c>
      <c r="O43" s="36">
        <f t="shared" si="3"/>
        <v>1.2014661887023096E-3</v>
      </c>
      <c r="P43" s="37">
        <f t="shared" si="4"/>
        <v>346989.4</v>
      </c>
      <c r="Q43" s="37">
        <f t="shared" si="4"/>
        <v>332439.04000000004</v>
      </c>
      <c r="R43" s="34">
        <f t="shared" si="5"/>
        <v>4.8837989488274749E-4</v>
      </c>
      <c r="S43" s="34">
        <f t="shared" si="6"/>
        <v>1.8507486326311051</v>
      </c>
      <c r="T43" s="34">
        <f t="shared" si="6"/>
        <v>1.8740095458817954</v>
      </c>
      <c r="U43" s="38"/>
      <c r="XFD43" s="40">
        <f>SUM(A43:XFC43)</f>
        <v>2750434120.615437</v>
      </c>
    </row>
    <row r="44" spans="1:21 16384:16384" s="39" customFormat="1">
      <c r="A44" s="33">
        <v>1301</v>
      </c>
      <c r="B44" s="99">
        <v>2600000</v>
      </c>
      <c r="C44" s="100">
        <v>364179.58</v>
      </c>
      <c r="D44" s="34">
        <f t="shared" si="0"/>
        <v>0.14006906923076923</v>
      </c>
      <c r="E44" s="93">
        <v>772205969.50999999</v>
      </c>
      <c r="F44" s="94">
        <v>533400912.75999999</v>
      </c>
      <c r="G44" s="34">
        <f t="shared" si="1"/>
        <v>3.3669773385070034E-3</v>
      </c>
      <c r="H44" s="34">
        <f t="shared" si="1"/>
        <v>6.8275020024920739E-4</v>
      </c>
      <c r="I44" s="5">
        <v>600000</v>
      </c>
      <c r="J44" s="5">
        <v>221868.22</v>
      </c>
      <c r="K44" s="34">
        <f t="shared" si="2"/>
        <v>0.36978036666666669</v>
      </c>
      <c r="L44" s="35">
        <v>848615669.22000003</v>
      </c>
      <c r="M44" s="35">
        <v>593275055.67999995</v>
      </c>
      <c r="N44" s="34">
        <f t="shared" si="3"/>
        <v>7.070338455469322E-4</v>
      </c>
      <c r="O44" s="36">
        <f t="shared" si="3"/>
        <v>3.739719340562854E-4</v>
      </c>
      <c r="P44" s="37">
        <f t="shared" si="4"/>
        <v>-2000000</v>
      </c>
      <c r="Q44" s="37">
        <f t="shared" si="4"/>
        <v>-142311.36000000002</v>
      </c>
      <c r="R44" s="34">
        <f t="shared" si="5"/>
        <v>-3.0877826619292198E-4</v>
      </c>
      <c r="S44" s="34">
        <f t="shared" si="6"/>
        <v>0.23076923076923078</v>
      </c>
      <c r="T44" s="34">
        <f t="shared" si="6"/>
        <v>0.60922751352505811</v>
      </c>
      <c r="U44" s="38"/>
      <c r="XFD44" s="40">
        <f>SUM(A44:XFC44)</f>
        <v>2749142645.9646673</v>
      </c>
    </row>
    <row r="45" spans="1:21 16384:16384">
      <c r="A45" s="66"/>
      <c r="B45" s="86">
        <v>772205969.50999999</v>
      </c>
      <c r="C45" s="88">
        <v>533400912.75999999</v>
      </c>
      <c r="D45" s="29">
        <f t="shared" si="0"/>
        <v>0.69074953292379659</v>
      </c>
      <c r="E45" s="86">
        <v>772205969.50999999</v>
      </c>
      <c r="F45" s="88">
        <v>533400912.75999999</v>
      </c>
      <c r="G45" s="29">
        <f t="shared" si="1"/>
        <v>1</v>
      </c>
      <c r="H45" s="29">
        <f t="shared" si="1"/>
        <v>1</v>
      </c>
      <c r="I45" s="65">
        <v>848615669.22000003</v>
      </c>
      <c r="J45" s="65">
        <v>593275055.67999995</v>
      </c>
      <c r="K45" s="29">
        <f t="shared" si="2"/>
        <v>0.69910924014083442</v>
      </c>
      <c r="L45" s="101">
        <v>848615669.22000003</v>
      </c>
      <c r="M45" s="101">
        <v>593275055.67999995</v>
      </c>
      <c r="N45" s="29">
        <f t="shared" si="3"/>
        <v>1</v>
      </c>
      <c r="O45" s="31">
        <f t="shared" si="3"/>
        <v>1</v>
      </c>
      <c r="P45" s="32">
        <f t="shared" si="4"/>
        <v>76409699.710000038</v>
      </c>
      <c r="Q45" s="32">
        <f t="shared" si="4"/>
        <v>59874142.919999957</v>
      </c>
      <c r="R45" s="29">
        <f t="shared" si="5"/>
        <v>0</v>
      </c>
      <c r="S45" s="29">
        <f t="shared" si="6"/>
        <v>1.098949895140652</v>
      </c>
      <c r="T45" s="29">
        <f t="shared" si="6"/>
        <v>1.1122497946435648</v>
      </c>
      <c r="U45" s="23"/>
    </row>
    <row r="46" spans="1:21 16384:16384">
      <c r="B46" s="41">
        <f>B12+B13+B16+B21+B25+B26+B32+B35+B39+B42+B43+B44</f>
        <v>772205969.50999999</v>
      </c>
      <c r="C46" s="41">
        <f>C12+C13+C16+C21+C25+C26+C32+C35+C39+C42+C43+C44</f>
        <v>533400912.75999993</v>
      </c>
      <c r="I46" s="41">
        <f>I12+I13+I16+I21+I25+I26+I32+I35+I39+I42+I43+I44</f>
        <v>848615669.22000015</v>
      </c>
      <c r="J46" s="41">
        <f>J12+J13+J16+J21+J25+J26+J32+J35+J39+J42+J43+J44</f>
        <v>593275055.67999995</v>
      </c>
    </row>
  </sheetData>
  <pageMargins left="0" right="0" top="0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16" sqref="F16"/>
    </sheetView>
  </sheetViews>
  <sheetFormatPr defaultRowHeight="15.75"/>
  <cols>
    <col min="1" max="1" width="9.140625" style="12"/>
    <col min="2" max="2" width="14.140625" style="12" customWidth="1"/>
    <col min="3" max="3" width="15.85546875" style="12" customWidth="1"/>
    <col min="4" max="4" width="16.140625" style="12" customWidth="1"/>
    <col min="5" max="5" width="14.28515625" style="12" customWidth="1"/>
    <col min="6" max="6" width="13.140625" style="12" customWidth="1"/>
    <col min="7" max="7" width="16.42578125" style="12" customWidth="1"/>
    <col min="8" max="8" width="14.85546875" style="12" customWidth="1"/>
    <col min="9" max="9" width="47.140625" style="12" customWidth="1"/>
    <col min="10" max="16384" width="9.140625" style="12"/>
  </cols>
  <sheetData>
    <row r="1" spans="1:9">
      <c r="I1" s="18" t="s">
        <v>30</v>
      </c>
    </row>
    <row r="2" spans="1:9" s="7" customFormat="1" ht="47.25">
      <c r="A2" s="102" t="s">
        <v>7</v>
      </c>
      <c r="B2" s="19" t="s">
        <v>8</v>
      </c>
      <c r="C2" s="19" t="s">
        <v>9</v>
      </c>
      <c r="D2" s="19" t="s">
        <v>10</v>
      </c>
      <c r="E2" s="19" t="s">
        <v>8</v>
      </c>
      <c r="F2" s="19" t="s">
        <v>9</v>
      </c>
      <c r="G2" s="19" t="s">
        <v>10</v>
      </c>
      <c r="H2" s="102" t="s">
        <v>26</v>
      </c>
      <c r="I2" s="102" t="s">
        <v>11</v>
      </c>
    </row>
    <row r="3" spans="1:9" s="7" customFormat="1" ht="47.25">
      <c r="A3" s="103"/>
      <c r="B3" s="104" t="s">
        <v>45</v>
      </c>
      <c r="C3" s="104"/>
      <c r="D3" s="19" t="s">
        <v>46</v>
      </c>
      <c r="E3" s="105" t="s">
        <v>47</v>
      </c>
      <c r="F3" s="106"/>
      <c r="G3" s="19" t="s">
        <v>46</v>
      </c>
      <c r="H3" s="103"/>
      <c r="I3" s="103"/>
    </row>
    <row r="4" spans="1:9" s="8" customFormat="1">
      <c r="A4" s="21">
        <v>1</v>
      </c>
      <c r="B4" s="19">
        <v>2</v>
      </c>
      <c r="C4" s="19">
        <v>3</v>
      </c>
      <c r="D4" s="19">
        <v>4</v>
      </c>
      <c r="E4" s="19">
        <v>5</v>
      </c>
      <c r="F4" s="20">
        <v>6</v>
      </c>
      <c r="G4" s="19">
        <v>7</v>
      </c>
      <c r="H4" s="21" t="s">
        <v>25</v>
      </c>
      <c r="I4" s="21">
        <v>9</v>
      </c>
    </row>
    <row r="5" spans="1:9" ht="300" customHeight="1">
      <c r="A5" s="9" t="s">
        <v>12</v>
      </c>
      <c r="B5" s="10">
        <v>68974.8</v>
      </c>
      <c r="C5" s="10">
        <v>49160.7</v>
      </c>
      <c r="D5" s="11">
        <v>8.9300000000000004E-2</v>
      </c>
      <c r="E5" s="10">
        <v>73547.100000000006</v>
      </c>
      <c r="F5" s="10">
        <v>51812.7</v>
      </c>
      <c r="G5" s="11">
        <v>8.6699999999999999E-2</v>
      </c>
      <c r="H5" s="11">
        <f>E5/B5</f>
        <v>1.0662894274430661</v>
      </c>
      <c r="I5" s="6" t="s">
        <v>48</v>
      </c>
    </row>
    <row r="6" spans="1:9" ht="81" customHeight="1">
      <c r="A6" s="9" t="s">
        <v>13</v>
      </c>
      <c r="B6" s="10">
        <v>923.4</v>
      </c>
      <c r="C6" s="10">
        <v>650.1</v>
      </c>
      <c r="D6" s="11">
        <v>1.1999999999999999E-3</v>
      </c>
      <c r="E6" s="10">
        <v>986.5</v>
      </c>
      <c r="F6" s="10">
        <v>574</v>
      </c>
      <c r="G6" s="11">
        <v>1.1999999999999999E-3</v>
      </c>
      <c r="H6" s="11">
        <f t="shared" ref="H6:H17" si="0">E6/B6</f>
        <v>1.0683344162876327</v>
      </c>
      <c r="I6" s="6" t="s">
        <v>50</v>
      </c>
    </row>
    <row r="7" spans="1:9" ht="99" customHeight="1">
      <c r="A7" s="9" t="s">
        <v>14</v>
      </c>
      <c r="B7" s="10">
        <v>1003.2</v>
      </c>
      <c r="C7" s="10">
        <v>664.4</v>
      </c>
      <c r="D7" s="11">
        <v>1.2999999999999999E-3</v>
      </c>
      <c r="E7" s="10">
        <v>954.6</v>
      </c>
      <c r="F7" s="10">
        <v>750</v>
      </c>
      <c r="G7" s="11">
        <v>1.1000000000000001E-3</v>
      </c>
      <c r="H7" s="11">
        <f t="shared" si="0"/>
        <v>0.95155502392344493</v>
      </c>
      <c r="I7" s="6" t="s">
        <v>49</v>
      </c>
    </row>
    <row r="8" spans="1:9" ht="210.75" customHeight="1">
      <c r="A8" s="9" t="s">
        <v>15</v>
      </c>
      <c r="B8" s="10">
        <v>52255.9</v>
      </c>
      <c r="C8" s="10">
        <v>20364.599999999999</v>
      </c>
      <c r="D8" s="11">
        <v>6.7699999999999996E-2</v>
      </c>
      <c r="E8" s="10">
        <v>48032.4</v>
      </c>
      <c r="F8" s="10">
        <v>21330.7</v>
      </c>
      <c r="G8" s="11">
        <v>5.6599999999999998E-2</v>
      </c>
      <c r="H8" s="11">
        <f t="shared" si="0"/>
        <v>0.91917659058594336</v>
      </c>
      <c r="I8" s="6" t="s">
        <v>51</v>
      </c>
    </row>
    <row r="9" spans="1:9" ht="182.25" customHeight="1">
      <c r="A9" s="9" t="s">
        <v>16</v>
      </c>
      <c r="B9" s="10">
        <v>46366.400000000001</v>
      </c>
      <c r="C9" s="10">
        <v>25797.8</v>
      </c>
      <c r="D9" s="11">
        <v>0.06</v>
      </c>
      <c r="E9" s="10">
        <v>61576.9</v>
      </c>
      <c r="F9" s="10">
        <v>31409.9</v>
      </c>
      <c r="G9" s="11">
        <v>7.2599999999999998E-2</v>
      </c>
      <c r="H9" s="11">
        <f t="shared" si="0"/>
        <v>1.3280500534870079</v>
      </c>
      <c r="I9" s="6" t="s">
        <v>56</v>
      </c>
    </row>
    <row r="10" spans="1:9" ht="55.5" customHeight="1">
      <c r="A10" s="9" t="s">
        <v>17</v>
      </c>
      <c r="B10" s="10">
        <v>16</v>
      </c>
      <c r="C10" s="10">
        <v>11</v>
      </c>
      <c r="D10" s="11">
        <v>0</v>
      </c>
      <c r="E10" s="10">
        <v>19.600000000000001</v>
      </c>
      <c r="F10" s="10">
        <v>5</v>
      </c>
      <c r="G10" s="11">
        <v>0</v>
      </c>
      <c r="H10" s="11">
        <f t="shared" si="0"/>
        <v>1.2250000000000001</v>
      </c>
      <c r="I10" s="6" t="s">
        <v>27</v>
      </c>
    </row>
    <row r="11" spans="1:9" ht="198.75" customHeight="1">
      <c r="A11" s="9" t="s">
        <v>18</v>
      </c>
      <c r="B11" s="10">
        <v>462819.1</v>
      </c>
      <c r="C11" s="10">
        <v>333411.8</v>
      </c>
      <c r="D11" s="11">
        <v>0.59930000000000005</v>
      </c>
      <c r="E11" s="10">
        <v>502282.6</v>
      </c>
      <c r="F11" s="10">
        <v>379120.3</v>
      </c>
      <c r="G11" s="11">
        <v>0.59189999999999998</v>
      </c>
      <c r="H11" s="11">
        <f t="shared" si="0"/>
        <v>1.0852676564126242</v>
      </c>
      <c r="I11" s="6" t="s">
        <v>52</v>
      </c>
    </row>
    <row r="12" spans="1:9" ht="199.5" customHeight="1">
      <c r="A12" s="9" t="s">
        <v>19</v>
      </c>
      <c r="B12" s="10">
        <v>87394.2</v>
      </c>
      <c r="C12" s="10">
        <v>67469.2</v>
      </c>
      <c r="D12" s="11">
        <v>0.1132</v>
      </c>
      <c r="E12" s="10">
        <v>102970.3</v>
      </c>
      <c r="F12" s="10">
        <v>67845.100000000006</v>
      </c>
      <c r="G12" s="11">
        <v>0.12130000000000001</v>
      </c>
      <c r="H12" s="11">
        <f t="shared" si="0"/>
        <v>1.1782280746319551</v>
      </c>
      <c r="I12" s="6" t="s">
        <v>53</v>
      </c>
    </row>
    <row r="13" spans="1:9" ht="112.5" customHeight="1">
      <c r="A13" s="9" t="s">
        <v>20</v>
      </c>
      <c r="B13" s="10">
        <v>21833</v>
      </c>
      <c r="C13" s="10">
        <v>13562.4</v>
      </c>
      <c r="D13" s="11">
        <v>2.8299999999999999E-2</v>
      </c>
      <c r="E13" s="10">
        <v>23106.7</v>
      </c>
      <c r="F13" s="10">
        <v>15365.8</v>
      </c>
      <c r="G13" s="11">
        <v>2.7199999999999998E-2</v>
      </c>
      <c r="H13" s="11">
        <f t="shared" si="0"/>
        <v>1.0583382952411489</v>
      </c>
      <c r="I13" s="6" t="s">
        <v>55</v>
      </c>
    </row>
    <row r="14" spans="1:9" ht="209.25" customHeight="1">
      <c r="A14" s="9" t="s">
        <v>21</v>
      </c>
      <c r="B14" s="10">
        <v>27612.1</v>
      </c>
      <c r="C14" s="10">
        <v>21564.3</v>
      </c>
      <c r="D14" s="11">
        <v>3.5799999999999998E-2</v>
      </c>
      <c r="E14" s="10">
        <v>33784.1</v>
      </c>
      <c r="F14" s="10">
        <v>24126.9</v>
      </c>
      <c r="G14" s="11">
        <v>3.9800000000000002E-2</v>
      </c>
      <c r="H14" s="11">
        <f t="shared" si="0"/>
        <v>1.2235251936650962</v>
      </c>
      <c r="I14" s="6" t="s">
        <v>54</v>
      </c>
    </row>
    <row r="15" spans="1:9" ht="110.25" customHeight="1">
      <c r="A15" s="9" t="s">
        <v>22</v>
      </c>
      <c r="B15" s="10">
        <v>407.9</v>
      </c>
      <c r="C15" s="10">
        <v>380.4</v>
      </c>
      <c r="D15" s="11">
        <v>5.0000000000000001E-4</v>
      </c>
      <c r="E15" s="10">
        <v>754.9</v>
      </c>
      <c r="F15" s="10">
        <v>712.8</v>
      </c>
      <c r="G15" s="11">
        <v>8.9999999999999998E-4</v>
      </c>
      <c r="H15" s="11">
        <f t="shared" si="0"/>
        <v>1.8506987006619271</v>
      </c>
      <c r="I15" s="6" t="s">
        <v>29</v>
      </c>
    </row>
    <row r="16" spans="1:9" ht="33" customHeight="1">
      <c r="A16" s="9" t="s">
        <v>23</v>
      </c>
      <c r="B16" s="10">
        <v>2600</v>
      </c>
      <c r="C16" s="10">
        <v>364.2</v>
      </c>
      <c r="D16" s="11">
        <v>3.3999999999999998E-3</v>
      </c>
      <c r="E16" s="10">
        <v>600</v>
      </c>
      <c r="F16" s="10">
        <v>221.9</v>
      </c>
      <c r="G16" s="11">
        <v>6.9999999999999999E-4</v>
      </c>
      <c r="H16" s="11">
        <f t="shared" si="0"/>
        <v>0.23076923076923078</v>
      </c>
      <c r="I16" s="6" t="s">
        <v>28</v>
      </c>
    </row>
    <row r="17" spans="1:9" s="7" customFormat="1">
      <c r="A17" s="13" t="s">
        <v>24</v>
      </c>
      <c r="B17" s="14">
        <f t="shared" ref="B17:G17" si="1">SUM(B5:B16)</f>
        <v>772205.99999999988</v>
      </c>
      <c r="C17" s="14">
        <f t="shared" si="1"/>
        <v>533400.9</v>
      </c>
      <c r="D17" s="15">
        <v>0.99999999999999989</v>
      </c>
      <c r="E17" s="14">
        <f t="shared" si="1"/>
        <v>848615.7</v>
      </c>
      <c r="F17" s="14">
        <f t="shared" si="1"/>
        <v>593275.10000000009</v>
      </c>
      <c r="G17" s="16">
        <f t="shared" si="1"/>
        <v>1</v>
      </c>
      <c r="H17" s="15">
        <f t="shared" si="0"/>
        <v>1.098949891609234</v>
      </c>
      <c r="I17" s="17"/>
    </row>
  </sheetData>
  <mergeCells count="5">
    <mergeCell ref="A2:A3"/>
    <mergeCell ref="H2:H3"/>
    <mergeCell ref="I2:I3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Т1</vt:lpstr>
      <vt:lpstr>Т2</vt:lpstr>
      <vt:lpstr>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2018-10-08T09:15:19Z</cp:lastPrinted>
  <dcterms:created xsi:type="dcterms:W3CDTF">2017-04-06T07:33:46Z</dcterms:created>
  <dcterms:modified xsi:type="dcterms:W3CDTF">2018-12-21T08:40:30Z</dcterms:modified>
</cp:coreProperties>
</file>