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5480" windowHeight="1089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G86" i="1"/>
  <c r="G84"/>
  <c r="D17"/>
  <c r="G19"/>
  <c r="G131"/>
  <c r="D193"/>
  <c r="D194"/>
  <c r="I132"/>
  <c r="G130"/>
  <c r="D99"/>
  <c r="D100"/>
  <c r="G98"/>
  <c r="D98"/>
  <c r="G109"/>
  <c r="H109"/>
  <c r="H108"/>
  <c r="I109"/>
  <c r="I108"/>
  <c r="D77"/>
  <c r="D172"/>
  <c r="D174"/>
  <c r="F170"/>
  <c r="G170"/>
  <c r="H170"/>
  <c r="I170"/>
  <c r="E170"/>
  <c r="E84"/>
  <c r="D157"/>
  <c r="D141"/>
  <c r="D139"/>
  <c r="D137"/>
  <c r="D135"/>
  <c r="D125"/>
  <c r="D122"/>
  <c r="D119"/>
  <c r="D115"/>
  <c r="D116"/>
  <c r="D117"/>
  <c r="D114"/>
  <c r="D90"/>
  <c r="E131"/>
  <c r="E191"/>
  <c r="D191"/>
  <c r="D189"/>
  <c r="E130"/>
  <c r="E109"/>
  <c r="E102"/>
  <c r="G103"/>
  <c r="H131"/>
  <c r="H103"/>
  <c r="I131"/>
  <c r="I103"/>
  <c r="G129"/>
  <c r="H130"/>
  <c r="I130"/>
  <c r="F130"/>
  <c r="F131"/>
  <c r="F103"/>
  <c r="D144"/>
  <c r="F109"/>
  <c r="F102"/>
  <c r="D208"/>
  <c r="E207"/>
  <c r="D207"/>
  <c r="E192"/>
  <c r="D192"/>
  <c r="I102"/>
  <c r="E210"/>
  <c r="E209"/>
  <c r="F211"/>
  <c r="F210"/>
  <c r="F209"/>
  <c r="H210"/>
  <c r="H209"/>
  <c r="G210"/>
  <c r="G209"/>
  <c r="I210"/>
  <c r="I209"/>
  <c r="F24"/>
  <c r="I24"/>
  <c r="H24"/>
  <c r="G24"/>
  <c r="F19"/>
  <c r="H19"/>
  <c r="E185"/>
  <c r="F185"/>
  <c r="G185"/>
  <c r="H185"/>
  <c r="I185"/>
  <c r="F189"/>
  <c r="G189"/>
  <c r="H189"/>
  <c r="F222"/>
  <c r="G222"/>
  <c r="H222"/>
  <c r="I222"/>
  <c r="I216"/>
  <c r="F217"/>
  <c r="G217"/>
  <c r="H217"/>
  <c r="I217"/>
  <c r="E228"/>
  <c r="F228"/>
  <c r="D228"/>
  <c r="D13"/>
  <c r="H18"/>
  <c r="D229"/>
  <c r="D223"/>
  <c r="G18"/>
  <c r="E217"/>
  <c r="D217"/>
  <c r="F18"/>
  <c r="E180"/>
  <c r="F180"/>
  <c r="G180"/>
  <c r="H180"/>
  <c r="I180"/>
  <c r="D183"/>
  <c r="D181"/>
  <c r="D186"/>
  <c r="I96"/>
  <c r="H96"/>
  <c r="H85"/>
  <c r="H84"/>
  <c r="I85"/>
  <c r="D92"/>
  <c r="F92"/>
  <c r="F89"/>
  <c r="G89"/>
  <c r="H92"/>
  <c r="H89"/>
  <c r="I92"/>
  <c r="I89"/>
  <c r="E92"/>
  <c r="E89"/>
  <c r="E14"/>
  <c r="F86"/>
  <c r="H86"/>
  <c r="I86"/>
  <c r="I84"/>
  <c r="D197"/>
  <c r="D195"/>
  <c r="E195"/>
  <c r="D206"/>
  <c r="E205"/>
  <c r="D205"/>
  <c r="F153"/>
  <c r="G153"/>
  <c r="H153"/>
  <c r="I153"/>
  <c r="E153"/>
  <c r="F124"/>
  <c r="I106"/>
  <c r="F106"/>
  <c r="G106"/>
  <c r="H106"/>
  <c r="D204"/>
  <c r="E203"/>
  <c r="D203"/>
  <c r="I228"/>
  <c r="H228"/>
  <c r="G228"/>
  <c r="I19"/>
  <c r="E19"/>
  <c r="I18"/>
  <c r="E18"/>
  <c r="D156"/>
  <c r="D166"/>
  <c r="G163"/>
  <c r="H163"/>
  <c r="E163"/>
  <c r="I121"/>
  <c r="H121"/>
  <c r="G121"/>
  <c r="F121"/>
  <c r="E121"/>
  <c r="I118"/>
  <c r="H118"/>
  <c r="G118"/>
  <c r="F118"/>
  <c r="E118"/>
  <c r="E222"/>
  <c r="D222"/>
  <c r="D26"/>
  <c r="E24"/>
  <c r="D48"/>
  <c r="D49"/>
  <c r="F47"/>
  <c r="G47"/>
  <c r="H47"/>
  <c r="I47"/>
  <c r="E47"/>
  <c r="D42"/>
  <c r="D43"/>
  <c r="E41"/>
  <c r="G41"/>
  <c r="H41"/>
  <c r="I41"/>
  <c r="F41"/>
  <c r="D32"/>
  <c r="F30"/>
  <c r="H30"/>
  <c r="I30"/>
  <c r="E30"/>
  <c r="D25"/>
  <c r="D212"/>
  <c r="G211"/>
  <c r="H211"/>
  <c r="I211"/>
  <c r="E211"/>
  <c r="D200"/>
  <c r="D199"/>
  <c r="F198"/>
  <c r="G198"/>
  <c r="H198"/>
  <c r="I198"/>
  <c r="E198"/>
  <c r="D168"/>
  <c r="D149"/>
  <c r="F146"/>
  <c r="G146"/>
  <c r="H146"/>
  <c r="I146"/>
  <c r="E146"/>
  <c r="F138"/>
  <c r="G138"/>
  <c r="I138"/>
  <c r="E138"/>
  <c r="F132"/>
  <c r="G132"/>
  <c r="H132"/>
  <c r="E132"/>
  <c r="G124"/>
  <c r="H124"/>
  <c r="I124"/>
  <c r="E124"/>
  <c r="E108"/>
  <c r="F108"/>
  <c r="G17"/>
  <c r="F17"/>
  <c r="H102"/>
  <c r="F84"/>
  <c r="D180"/>
  <c r="E17"/>
  <c r="D85"/>
  <c r="F216"/>
  <c r="I11"/>
  <c r="E189"/>
  <c r="E129"/>
  <c r="H17"/>
  <c r="D163"/>
  <c r="H216"/>
  <c r="H11"/>
  <c r="G216"/>
  <c r="I14"/>
  <c r="D130"/>
  <c r="E103"/>
  <c r="D103"/>
  <c r="E11"/>
  <c r="D24"/>
  <c r="D118"/>
  <c r="D18"/>
  <c r="D153"/>
  <c r="D210"/>
  <c r="E216"/>
  <c r="D216"/>
  <c r="I17"/>
  <c r="D30"/>
  <c r="D138"/>
  <c r="D121"/>
  <c r="H14"/>
  <c r="I129"/>
  <c r="D198"/>
  <c r="D211"/>
  <c r="D41"/>
  <c r="H129"/>
  <c r="D170"/>
  <c r="D84"/>
  <c r="D124"/>
  <c r="D146"/>
  <c r="D19"/>
  <c r="G14"/>
  <c r="F14"/>
  <c r="D109"/>
  <c r="G102"/>
  <c r="D102"/>
  <c r="D132"/>
  <c r="H12"/>
  <c r="H10"/>
  <c r="D47"/>
  <c r="F12"/>
  <c r="D131"/>
  <c r="G108"/>
  <c r="D108"/>
  <c r="I101"/>
  <c r="D89"/>
  <c r="F11"/>
  <c r="F101"/>
  <c r="I12"/>
  <c r="G12"/>
  <c r="D209"/>
  <c r="E101"/>
  <c r="F129"/>
  <c r="H101"/>
  <c r="E12"/>
  <c r="I10"/>
  <c r="D14"/>
  <c r="D129"/>
  <c r="G11"/>
  <c r="G10"/>
  <c r="G101"/>
  <c r="D101"/>
  <c r="F10"/>
  <c r="D12"/>
  <c r="E10"/>
  <c r="D11"/>
  <c r="D10"/>
</calcChain>
</file>

<file path=xl/sharedStrings.xml><?xml version="1.0" encoding="utf-8"?>
<sst xmlns="http://schemas.openxmlformats.org/spreadsheetml/2006/main" count="294" uniqueCount="92">
  <si>
    <t>Управление ЖКХ и промышленности администрации Ртищевского муниципального района</t>
  </si>
  <si>
    <t>всего</t>
  </si>
  <si>
    <t xml:space="preserve">бюджет района </t>
  </si>
  <si>
    <t xml:space="preserve">федеральный бюджет </t>
  </si>
  <si>
    <t xml:space="preserve">внебюджетные источники </t>
  </si>
  <si>
    <t>Всего:</t>
  </si>
  <si>
    <t>Бюджет района</t>
  </si>
  <si>
    <t xml:space="preserve">Федеральный бюджет </t>
  </si>
  <si>
    <t xml:space="preserve">Областной бюджет </t>
  </si>
  <si>
    <t xml:space="preserve">Внебюджетные источники </t>
  </si>
  <si>
    <t>Подпрограмма №3 «Ремонт автомобильных дорог и искусственных сооружений на них в границах городских и сельских поселений»</t>
  </si>
  <si>
    <t xml:space="preserve">Бюджет района </t>
  </si>
  <si>
    <t xml:space="preserve">областной бюджет </t>
  </si>
  <si>
    <t>Всего</t>
  </si>
  <si>
    <t xml:space="preserve">бюджет МО г. Ртищево </t>
  </si>
  <si>
    <t>бюджет МО г. Ртищево</t>
  </si>
  <si>
    <t>Бюджет района (софинансирование)</t>
  </si>
  <si>
    <t xml:space="preserve">Областной бюджет (за счет средств областного дорожного фонда) </t>
  </si>
  <si>
    <t>Областной бюджет (за счет средств областного дорожного фонда)</t>
  </si>
  <si>
    <t>Бюджет МО г. Ртищево</t>
  </si>
  <si>
    <t>Бюджет МО г.Ртищево</t>
  </si>
  <si>
    <t>Подпрограмма №4 «Развитие учреждений и предприятий транспортной отрасли»</t>
  </si>
  <si>
    <t>4.1.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субсидий.</t>
  </si>
  <si>
    <t>Подпрограмма №5 «Комплексное развитие сельских территорий Ртищевского муниципального района»</t>
  </si>
  <si>
    <t>Подпрограмма №1 «Обеспечение надежности и безопасности движения по автомобильным дорогам муниципального значения Ртищевского муниципального района на 2021-2025 годы»</t>
  </si>
  <si>
    <t>1.1. Обустройство улично-дорожной сети дорожными знаками, в том числе:</t>
  </si>
  <si>
    <t>бюджет района</t>
  </si>
  <si>
    <t xml:space="preserve">1.1.1. Обустройство пешеходных переходов,  дорожными знаками вблизи образовательных  и дошкольных учреждений, в соответствии с новыми национальными стандартами  </t>
  </si>
  <si>
    <t>Наименование</t>
  </si>
  <si>
    <t>Ответственный исполнитель (соисполнитель, участник)</t>
  </si>
  <si>
    <t>Источники финансирования</t>
  </si>
  <si>
    <t>в том числе по годам реализации</t>
  </si>
  <si>
    <t>(прог-нозно)</t>
  </si>
  <si>
    <t>2025 (прог-нозно)</t>
  </si>
  <si>
    <t xml:space="preserve">всего </t>
  </si>
  <si>
    <t xml:space="preserve">Сведения 
об объемах и источниках финансового обеспечения муниципальной программы 
«Развитие транспортной системы в Ртищевском муниципальном районе на 2021-2025 годы»
</t>
  </si>
  <si>
    <t xml:space="preserve">Муниципальная 
программа 
«Развитие транспортной системы  в Ртищевском муниципальном районе на 2021-2025 годы»
</t>
  </si>
  <si>
    <t>бюджет МО г.Ртищево</t>
  </si>
  <si>
    <t>Объемы финансирования, всего (прогнозно)</t>
  </si>
  <si>
    <t>1.2. Обустройство улично-дорожной сети дорожными ограждениями</t>
  </si>
  <si>
    <t>1.3. Нанесение пешеходной дорожной разметки на улично-дорожную сеть</t>
  </si>
  <si>
    <t>1.4. Нанесение горизонтальной дорожной разметки на улично-дорожную сеть</t>
  </si>
  <si>
    <t>1.5.1. Пропаганда через средства массовой информации Правил дорожного движения, безаварийного и трезвого вождения (публикации в СМИ статей по ПДД, размещение социальной рекламы)</t>
  </si>
  <si>
    <t>1.5.2. Профилактика детского дорожно-транспортного травматизма (проведение в общеобразовательных учреждениях внеклассных занятий, родительских собраний.) Приобретение для детей светоотражающих элементов на одежду (фликеров)</t>
  </si>
  <si>
    <t>1.6.1. Разработка проекта организации дорожного движения на автомобильных дорогах общего пользования МО г. Ртищево</t>
  </si>
  <si>
    <t xml:space="preserve">1.6.2. Разработка комплексных схем  организации дорожного движения </t>
  </si>
  <si>
    <t>3.7. Прочие мероприятия. Погашение кредиторской задолженности по дорожной деятельности.</t>
  </si>
  <si>
    <t>3.5.1. Изготовление проектно-сметной документации по строительству тротуара на участке ул. Красная от ж/д переезда до пер. Мирного в г. Ртищево</t>
  </si>
  <si>
    <t>3.1.2.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фонда):</t>
  </si>
  <si>
    <t>3.1.Основное мероприятие "Ремонт асфальтового покрытия улиц и дворовых территорий г.Ртищево"</t>
  </si>
  <si>
    <t xml:space="preserve">3.1.1.Ремонт асфальтобетонного покрытия улиц и внутриквартальных проездов к дворовым территориям г. Ртищево  за счет средств муниципально-го дорожного фонда </t>
  </si>
  <si>
    <t>3.13.Реализация основного мероприятия за счет средств муниципального дорожного фонда (переданные полномочия)</t>
  </si>
  <si>
    <t>3.14.1.Финансовое обеспечение дорожной деятельности за счет средств резервного фонда Правительства Российской Федерации</t>
  </si>
  <si>
    <t>5.2. Ремонт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</si>
  <si>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5.1. Строительство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</si>
  <si>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3.11.1.Ремонт искусственных сооружений</t>
  </si>
  <si>
    <t>3.11.2. Планово - предупредительные работы на мостовом сооружении через овраг Пансуровский в с. Макарово</t>
  </si>
  <si>
    <t>областной бюджет (за счет средств областного дорожного фонда)</t>
  </si>
  <si>
    <t xml:space="preserve">Областной бюджет  (за счет средств областного дорожного фонда) </t>
  </si>
  <si>
    <t>Подпрограмма №2 «Обеспечение постоянной круглогодичной связью сельских населенных пунктов с сетью автомобильных дорог общего пользования  с твердым покрытием»</t>
  </si>
  <si>
    <t>бюджет МО г Ртищево</t>
  </si>
  <si>
    <t>2.1.1 Ремонт и содержание автомобильных дорог общего пользования местного значения за счет средств областного дорожного фонда</t>
  </si>
  <si>
    <t>2.3.1.Капитальный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</si>
  <si>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2.3.2.Капитальный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</si>
  <si>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3.1.3. Ремонт асфальтобетонного покрытия тротуаров</t>
  </si>
  <si>
    <t>3.3.1.Летнее содержание за счет средств муниципального дорожного фонда</t>
  </si>
  <si>
    <t>3.3.2.Зимнее содержание за счет средств муниципального дорожного фонда</t>
  </si>
  <si>
    <t>3.2.Основное мероприятие "Ремонт дорожного покрытия улиц в границах сельских населённых пунктов"</t>
  </si>
  <si>
    <t>3.3. Основное мероприятие "Содержание автомобильных дорог общего пользования местного значения"</t>
  </si>
  <si>
    <t>3.4. Основное мероприятие "Обеспечение капитального ремонта и ремонта автомобильных дорог общего пользования местного значения муниципальных районов области"</t>
  </si>
  <si>
    <t>3.5. Основное мероприятие "Изготовление сметной документации, строительный контроль"</t>
  </si>
  <si>
    <t>3.6. Основное мероприятие "Строительно-техническая экспертиза"</t>
  </si>
  <si>
    <t>3.8. Основное мероприятие"Приобретение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значения"</t>
  </si>
  <si>
    <t>3.9.Основное мероприятие "Паспортизация автомобильных дорог"</t>
  </si>
  <si>
    <t>3.10.Основное мероприятие "Диагностика автомобильных дорог"</t>
  </si>
  <si>
    <t>3.11.Основное мероприятие "Ремонт искусственных сооружений"</t>
  </si>
  <si>
    <t>3.12.Основное мероприятие "Приобретение и установка остановочных павильонов"</t>
  </si>
  <si>
    <t>3.14.Основное мероприятие "Приведение в нормативное состояние улично-дорожной сети городских поселений области за счет средств областного дорожного фонда"</t>
  </si>
  <si>
    <t>3.15.Основное мероприятие "Комплексные работы по ремонту и содержанию элементов обустройства автомобильных дорог"</t>
  </si>
  <si>
    <t>2.1.Основное мероприятие "Обеспечение постоянной круглогодичной связью сельских населенных пунктов с сетью автомобильных дорог общего пользования  с твердым покрытием"</t>
  </si>
  <si>
    <t>2.2. Основное мероприятие "Проектирование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</si>
  <si>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2.3.Основное мероприятие "Капитальный ремонт, ремонт и содержание автомобильных дорог общего пользования местного значения"</t>
  </si>
  <si>
    <t>1.1.Основное мероприятие "Ликвидация и профилактика, возникновения опасных участков на сети автомобильных дорог"</t>
  </si>
  <si>
    <t>1.1.2.Обеспечение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фонда):</t>
  </si>
  <si>
    <t>1.5.Основное мероприятие "Предупреждение опасного поведения участников дорожного движения"</t>
  </si>
  <si>
    <t>1.6. Основное мероприятие "Организация дорожного движения"</t>
  </si>
  <si>
    <t>1.7 Основное мероприятие "Обустройство улично-дорожной сети светофорными объектами"</t>
  </si>
  <si>
    <t>1.8. Основное мероприятие "Обустройство улично-дорожной сети искусственной дорожной неровностью"</t>
  </si>
  <si>
    <t>1.8.1.Обеспечение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</t>
  </si>
  <si>
    <t>3.3.3.Обеспечение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</t>
  </si>
  <si>
    <t xml:space="preserve">Приложение №1
к постановлению администрации Ртищевского муниципального района                                          от 10 октября  2023 г. № 929
</t>
  </si>
  <si>
    <t>Верно: начальник отдела делопроизводства                                                                               К.Н. Негматова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</si>
</sst>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8" fillId="0" borderId="0" xfId="0" applyFont="1"/>
    <xf numFmtId="2" fontId="4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0" fillId="0" borderId="0" xfId="0" applyFill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tabSelected="1" topLeftCell="A207" workbookViewId="0">
      <selection activeCell="A216" sqref="A216:A221"/>
    </sheetView>
  </sheetViews>
  <sheetFormatPr defaultRowHeight="15"/>
  <cols>
    <col min="1" max="1" width="34.5703125" style="23" customWidth="1"/>
    <col min="2" max="2" width="21.85546875" customWidth="1"/>
    <col min="3" max="3" width="18.42578125" customWidth="1"/>
    <col min="4" max="4" width="17.28515625" customWidth="1"/>
    <col min="7" max="7" width="9.140625" style="39"/>
    <col min="8" max="8" width="8.140625" customWidth="1"/>
    <col min="9" max="9" width="7.28515625" customWidth="1"/>
  </cols>
  <sheetData>
    <row r="1" spans="1:11" ht="75.75" customHeight="1">
      <c r="A1" s="1"/>
      <c r="B1" s="5"/>
      <c r="C1" s="5"/>
      <c r="D1" s="5"/>
      <c r="E1" s="5"/>
      <c r="F1" s="71" t="s">
        <v>90</v>
      </c>
      <c r="G1" s="71"/>
      <c r="H1" s="71"/>
      <c r="I1" s="71"/>
      <c r="J1" s="8"/>
      <c r="K1" s="4"/>
    </row>
    <row r="2" spans="1:11" ht="38.25" customHeight="1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"/>
      <c r="K2" s="2"/>
    </row>
    <row r="3" spans="1:11" ht="7.5" customHeight="1">
      <c r="A3" s="7"/>
      <c r="B3" s="7"/>
      <c r="C3" s="7"/>
      <c r="D3" s="7"/>
      <c r="E3" s="7"/>
      <c r="F3" s="7"/>
      <c r="G3" s="32"/>
      <c r="H3" s="7"/>
      <c r="I3" s="7"/>
      <c r="J3" s="7"/>
      <c r="K3" s="3"/>
    </row>
    <row r="4" spans="1:11" ht="15" customHeight="1">
      <c r="A4" s="45" t="s">
        <v>28</v>
      </c>
      <c r="B4" s="45" t="s">
        <v>29</v>
      </c>
      <c r="C4" s="45" t="s">
        <v>30</v>
      </c>
      <c r="D4" s="45" t="s">
        <v>38</v>
      </c>
      <c r="E4" s="45" t="s">
        <v>31</v>
      </c>
      <c r="F4" s="45"/>
      <c r="G4" s="45"/>
      <c r="H4" s="45"/>
      <c r="I4" s="45"/>
      <c r="J4" s="6"/>
    </row>
    <row r="5" spans="1:11" ht="24.75" customHeight="1">
      <c r="A5" s="45"/>
      <c r="B5" s="45"/>
      <c r="C5" s="45"/>
      <c r="D5" s="45"/>
      <c r="E5" s="45"/>
      <c r="F5" s="45"/>
      <c r="G5" s="45"/>
      <c r="H5" s="45"/>
      <c r="I5" s="45"/>
      <c r="J5" s="6"/>
    </row>
    <row r="6" spans="1:11" ht="12.75" customHeight="1">
      <c r="A6" s="45"/>
      <c r="B6" s="45"/>
      <c r="C6" s="45"/>
      <c r="D6" s="45"/>
      <c r="E6" s="45">
        <v>2021</v>
      </c>
      <c r="F6" s="18">
        <v>2022</v>
      </c>
      <c r="G6" s="33">
        <v>2023</v>
      </c>
      <c r="H6" s="18">
        <v>2024</v>
      </c>
      <c r="I6" s="45" t="s">
        <v>33</v>
      </c>
      <c r="J6" s="6"/>
    </row>
    <row r="7" spans="1:11" ht="25.5" customHeight="1">
      <c r="A7" s="45"/>
      <c r="B7" s="45"/>
      <c r="C7" s="45"/>
      <c r="D7" s="45"/>
      <c r="E7" s="45"/>
      <c r="F7" s="18"/>
      <c r="G7" s="33" t="s">
        <v>32</v>
      </c>
      <c r="H7" s="18" t="s">
        <v>32</v>
      </c>
      <c r="I7" s="45"/>
      <c r="J7" s="6"/>
    </row>
    <row r="8" spans="1:11">
      <c r="A8" s="45"/>
      <c r="B8" s="45"/>
      <c r="C8" s="45"/>
      <c r="D8" s="45"/>
      <c r="E8" s="45"/>
      <c r="F8" s="24"/>
      <c r="G8" s="33"/>
      <c r="H8" s="24"/>
      <c r="I8" s="45"/>
      <c r="J8" s="6"/>
    </row>
    <row r="9" spans="1:1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33">
        <v>7</v>
      </c>
      <c r="H9" s="18">
        <v>8</v>
      </c>
      <c r="I9" s="18">
        <v>9</v>
      </c>
      <c r="J9" s="6"/>
    </row>
    <row r="10" spans="1:11" ht="15.75" customHeight="1">
      <c r="A10" s="48" t="s">
        <v>36</v>
      </c>
      <c r="B10" s="45" t="s">
        <v>0</v>
      </c>
      <c r="C10" s="19" t="s">
        <v>34</v>
      </c>
      <c r="D10" s="10">
        <f>E10+F10+G10+H10+I10</f>
        <v>379055.07999999996</v>
      </c>
      <c r="E10" s="22">
        <f>SUM(E11+E12+E13+E14+E15)</f>
        <v>120956.29999999999</v>
      </c>
      <c r="F10" s="22">
        <f>SUM(F11+F12+F13+F14+F15)</f>
        <v>62773.599999999999</v>
      </c>
      <c r="G10" s="12">
        <f>SUM(G11+G12+G13+G14+G15)</f>
        <v>94689.18</v>
      </c>
      <c r="H10" s="22">
        <f>SUM(H11+H12+H13+H14+H15)</f>
        <v>56031</v>
      </c>
      <c r="I10" s="22">
        <f>SUM(I11+I12+I13+I14+I15)</f>
        <v>44605</v>
      </c>
      <c r="J10" s="6"/>
    </row>
    <row r="11" spans="1:11" ht="24.75" customHeight="1">
      <c r="A11" s="48"/>
      <c r="B11" s="45"/>
      <c r="C11" s="21" t="s">
        <v>37</v>
      </c>
      <c r="D11" s="10">
        <f>E11+F11+G11+H11+I11</f>
        <v>99800.38</v>
      </c>
      <c r="E11" s="10">
        <f>SUM(E19+E102)</f>
        <v>18946.3</v>
      </c>
      <c r="F11" s="10">
        <f>SUM(F19+F102)</f>
        <v>18308.699999999997</v>
      </c>
      <c r="G11" s="34">
        <f>SUM(G19+G102)</f>
        <v>49945.38</v>
      </c>
      <c r="H11" s="10">
        <f>SUM(H19+H102)</f>
        <v>6300</v>
      </c>
      <c r="I11" s="10">
        <f>SUM(I19+I102)</f>
        <v>6300</v>
      </c>
      <c r="J11" s="6"/>
    </row>
    <row r="12" spans="1:11">
      <c r="A12" s="48"/>
      <c r="B12" s="45"/>
      <c r="C12" s="19" t="s">
        <v>26</v>
      </c>
      <c r="D12" s="10">
        <f>E12+F12+G12+H12+I12</f>
        <v>226679.09999999998</v>
      </c>
      <c r="E12" s="22">
        <f>SUM(E18+E85+E103+E210+E217)</f>
        <v>49434.399999999994</v>
      </c>
      <c r="F12" s="22">
        <f>SUM(F18+F85+F103+F210+F217)</f>
        <v>44464.9</v>
      </c>
      <c r="G12" s="12">
        <f>SUM(G18+G85+G103+G210+G217)</f>
        <v>44743.8</v>
      </c>
      <c r="H12" s="22">
        <f>SUM(H18+H85+H103+H210+H217)</f>
        <v>49731</v>
      </c>
      <c r="I12" s="22">
        <f>SUM(I18+I85+I103+I210+I217)</f>
        <v>38305</v>
      </c>
      <c r="J12" s="6"/>
    </row>
    <row r="13" spans="1:11" ht="25.5">
      <c r="A13" s="48"/>
      <c r="B13" s="45"/>
      <c r="C13" s="19" t="s">
        <v>3</v>
      </c>
      <c r="D13" s="10">
        <f>E13+F13+G13+H13+I13</f>
        <v>0</v>
      </c>
      <c r="E13" s="22">
        <v>0</v>
      </c>
      <c r="F13" s="22">
        <v>0</v>
      </c>
      <c r="G13" s="12">
        <v>0</v>
      </c>
      <c r="H13" s="22">
        <v>0</v>
      </c>
      <c r="I13" s="22">
        <v>0</v>
      </c>
      <c r="J13" s="6"/>
    </row>
    <row r="14" spans="1:11" ht="51">
      <c r="A14" s="48"/>
      <c r="B14" s="45"/>
      <c r="C14" s="19" t="s">
        <v>57</v>
      </c>
      <c r="D14" s="10">
        <f>E14+F14+G14+H14+I14</f>
        <v>52575.6</v>
      </c>
      <c r="E14" s="10">
        <f>E86+E106</f>
        <v>52575.6</v>
      </c>
      <c r="F14" s="10">
        <f>F86+F106</f>
        <v>0</v>
      </c>
      <c r="G14" s="34">
        <f>G86+G106</f>
        <v>0</v>
      </c>
      <c r="H14" s="10">
        <f>H86+H106</f>
        <v>0</v>
      </c>
      <c r="I14" s="10">
        <f>I86+I106</f>
        <v>0</v>
      </c>
      <c r="J14" s="6"/>
    </row>
    <row r="15" spans="1:11" ht="15" customHeight="1">
      <c r="A15" s="48"/>
      <c r="B15" s="45"/>
      <c r="C15" s="42" t="s">
        <v>4</v>
      </c>
      <c r="D15" s="49">
        <v>0</v>
      </c>
      <c r="E15" s="49">
        <v>0</v>
      </c>
      <c r="F15" s="49">
        <v>0</v>
      </c>
      <c r="G15" s="55">
        <v>0</v>
      </c>
      <c r="H15" s="49">
        <v>0</v>
      </c>
      <c r="I15" s="49"/>
      <c r="J15" s="6"/>
    </row>
    <row r="16" spans="1:11">
      <c r="A16" s="48"/>
      <c r="B16" s="45"/>
      <c r="C16" s="42"/>
      <c r="D16" s="49"/>
      <c r="E16" s="49"/>
      <c r="F16" s="49"/>
      <c r="G16" s="55"/>
      <c r="H16" s="49"/>
      <c r="I16" s="49"/>
      <c r="J16" s="6"/>
    </row>
    <row r="17" spans="1:10" ht="15.75" customHeight="1">
      <c r="A17" s="47" t="s">
        <v>24</v>
      </c>
      <c r="B17" s="45" t="s">
        <v>0</v>
      </c>
      <c r="C17" s="19" t="s">
        <v>1</v>
      </c>
      <c r="D17" s="12">
        <f>SUM(E17+F17+G17+H17+I17)</f>
        <v>5240.8</v>
      </c>
      <c r="E17" s="12">
        <f>SUM(E19+E18)</f>
        <v>1017</v>
      </c>
      <c r="F17" s="12">
        <f>SUM(F19+F18)</f>
        <v>1175.5</v>
      </c>
      <c r="G17" s="12">
        <f>SUM(G19+G18)</f>
        <v>1848.3</v>
      </c>
      <c r="H17" s="12">
        <f>SUM(H19+H18)</f>
        <v>600</v>
      </c>
      <c r="I17" s="12">
        <f>SUM(I19+I18)</f>
        <v>600</v>
      </c>
      <c r="J17" s="6"/>
    </row>
    <row r="18" spans="1:10">
      <c r="A18" s="47"/>
      <c r="B18" s="45"/>
      <c r="C18" s="19" t="s">
        <v>2</v>
      </c>
      <c r="D18" s="12">
        <f>SUM(E18+F18+G18+H18+I18)</f>
        <v>600</v>
      </c>
      <c r="E18" s="12">
        <f>SUM(E25+E42+E48+E78)</f>
        <v>0</v>
      </c>
      <c r="F18" s="12">
        <f>SUM(F25+F42+F48+F78)</f>
        <v>0</v>
      </c>
      <c r="G18" s="12">
        <f>SUM(G25+G42+G48+G78)</f>
        <v>200</v>
      </c>
      <c r="H18" s="12">
        <f>SUM(H25+H42+H48+H78)</f>
        <v>200</v>
      </c>
      <c r="I18" s="12">
        <f>SUM(I25+I42+I48+I78)</f>
        <v>200</v>
      </c>
      <c r="J18" s="6"/>
    </row>
    <row r="19" spans="1:10" ht="25.5">
      <c r="A19" s="47"/>
      <c r="B19" s="45"/>
      <c r="C19" s="19" t="s">
        <v>15</v>
      </c>
      <c r="D19" s="12">
        <f>SUM(E19+F19+G19+H19+I19)</f>
        <v>4640.8</v>
      </c>
      <c r="E19" s="12">
        <f>SUM(E26+E37+E43+E49)</f>
        <v>1017</v>
      </c>
      <c r="F19" s="12">
        <f>SUM(F26+F37+F43+F49)</f>
        <v>1175.5</v>
      </c>
      <c r="G19" s="12">
        <f>SUM(G26+G37+G43+G49+G77+G83)</f>
        <v>1648.3</v>
      </c>
      <c r="H19" s="12">
        <f>SUM(H26+H37+H43+H49)</f>
        <v>400</v>
      </c>
      <c r="I19" s="12">
        <f>SUM(I26+I37+I43+I49)</f>
        <v>400</v>
      </c>
      <c r="J19" s="6"/>
    </row>
    <row r="20" spans="1:10" ht="25.5">
      <c r="A20" s="47"/>
      <c r="B20" s="45"/>
      <c r="C20" s="19" t="s">
        <v>3</v>
      </c>
      <c r="D20" s="13"/>
      <c r="E20" s="13"/>
      <c r="F20" s="13"/>
      <c r="G20" s="13"/>
      <c r="H20" s="13"/>
      <c r="I20" s="13"/>
      <c r="J20" s="6"/>
    </row>
    <row r="21" spans="1:10">
      <c r="A21" s="47"/>
      <c r="B21" s="45"/>
      <c r="C21" s="19" t="s">
        <v>12</v>
      </c>
      <c r="D21" s="13"/>
      <c r="E21" s="13"/>
      <c r="F21" s="13"/>
      <c r="G21" s="13"/>
      <c r="H21" s="13"/>
      <c r="I21" s="13"/>
      <c r="J21" s="6"/>
    </row>
    <row r="22" spans="1:10" ht="25.5">
      <c r="A22" s="47"/>
      <c r="B22" s="45"/>
      <c r="C22" s="19" t="s">
        <v>4</v>
      </c>
      <c r="D22" s="13"/>
      <c r="E22" s="13"/>
      <c r="F22" s="13"/>
      <c r="G22" s="13"/>
      <c r="H22" s="13"/>
      <c r="I22" s="13"/>
      <c r="J22" s="6"/>
    </row>
    <row r="23" spans="1:10" ht="38.25">
      <c r="A23" s="19" t="s">
        <v>82</v>
      </c>
      <c r="B23" s="45"/>
      <c r="C23" s="19"/>
      <c r="D23" s="13"/>
      <c r="E23" s="13"/>
      <c r="F23" s="13"/>
      <c r="G23" s="13"/>
      <c r="H23" s="13"/>
      <c r="I23" s="13"/>
      <c r="J23" s="6"/>
    </row>
    <row r="24" spans="1:10" ht="15.75" customHeight="1">
      <c r="A24" s="42" t="s">
        <v>25</v>
      </c>
      <c r="B24" s="45"/>
      <c r="C24" s="19" t="s">
        <v>13</v>
      </c>
      <c r="D24" s="13">
        <f>SUM(E24+F24+G24+H24+I24)</f>
        <v>1795.9</v>
      </c>
      <c r="E24" s="13">
        <f>E26</f>
        <v>362</v>
      </c>
      <c r="F24" s="13">
        <f>F26+F25</f>
        <v>504.9</v>
      </c>
      <c r="G24" s="13">
        <f>G26+G25</f>
        <v>529</v>
      </c>
      <c r="H24" s="13">
        <f>H26+H25</f>
        <v>200</v>
      </c>
      <c r="I24" s="13">
        <f>I26+I25</f>
        <v>200</v>
      </c>
      <c r="J24" s="6"/>
    </row>
    <row r="25" spans="1:10">
      <c r="A25" s="42"/>
      <c r="B25" s="45"/>
      <c r="C25" s="19" t="s">
        <v>26</v>
      </c>
      <c r="D25" s="13">
        <f>SUM(E25+F25+G25+H25+I25)</f>
        <v>600</v>
      </c>
      <c r="E25" s="13">
        <v>0</v>
      </c>
      <c r="F25" s="13">
        <v>0</v>
      </c>
      <c r="G25" s="13">
        <v>200</v>
      </c>
      <c r="H25" s="13">
        <v>200</v>
      </c>
      <c r="I25" s="13">
        <v>200</v>
      </c>
      <c r="J25" s="6"/>
    </row>
    <row r="26" spans="1:10" ht="25.5">
      <c r="A26" s="42"/>
      <c r="B26" s="45"/>
      <c r="C26" s="19" t="s">
        <v>15</v>
      </c>
      <c r="D26" s="13">
        <f>SUM(E26+F26+G26+H26+I26)</f>
        <v>1195.9000000000001</v>
      </c>
      <c r="E26" s="13">
        <v>362</v>
      </c>
      <c r="F26" s="13">
        <v>504.9</v>
      </c>
      <c r="G26" s="13">
        <v>329</v>
      </c>
      <c r="H26" s="13">
        <v>0</v>
      </c>
      <c r="I26" s="13">
        <v>0</v>
      </c>
      <c r="J26" s="6"/>
    </row>
    <row r="27" spans="1:10" ht="25.5">
      <c r="A27" s="42"/>
      <c r="B27" s="45"/>
      <c r="C27" s="19" t="s">
        <v>3</v>
      </c>
      <c r="D27" s="15"/>
      <c r="E27" s="15"/>
      <c r="F27" s="15"/>
      <c r="G27" s="13"/>
      <c r="H27" s="15"/>
      <c r="I27" s="15"/>
      <c r="J27" s="6"/>
    </row>
    <row r="28" spans="1:10">
      <c r="A28" s="42"/>
      <c r="B28" s="45"/>
      <c r="C28" s="19" t="s">
        <v>12</v>
      </c>
      <c r="D28" s="15"/>
      <c r="E28" s="15"/>
      <c r="F28" s="15"/>
      <c r="G28" s="13"/>
      <c r="H28" s="15"/>
      <c r="I28" s="15"/>
      <c r="J28" s="6"/>
    </row>
    <row r="29" spans="1:10" ht="25.5">
      <c r="A29" s="42"/>
      <c r="B29" s="45"/>
      <c r="C29" s="19" t="s">
        <v>4</v>
      </c>
      <c r="D29" s="15"/>
      <c r="E29" s="15"/>
      <c r="F29" s="15"/>
      <c r="G29" s="13"/>
      <c r="H29" s="15"/>
      <c r="I29" s="15"/>
      <c r="J29" s="6"/>
    </row>
    <row r="30" spans="1:10" ht="15.75" customHeight="1">
      <c r="A30" s="42" t="s">
        <v>27</v>
      </c>
      <c r="B30" s="45"/>
      <c r="C30" s="19" t="s">
        <v>13</v>
      </c>
      <c r="D30" s="15">
        <f>SUM(E30+F30+G30+H30+I30)</f>
        <v>750</v>
      </c>
      <c r="E30" s="15">
        <f>E32</f>
        <v>250</v>
      </c>
      <c r="F30" s="15">
        <f>F32</f>
        <v>250</v>
      </c>
      <c r="G30" s="13">
        <v>250</v>
      </c>
      <c r="H30" s="15">
        <f>H32</f>
        <v>0</v>
      </c>
      <c r="I30" s="15">
        <f>I32</f>
        <v>0</v>
      </c>
      <c r="J30" s="6"/>
    </row>
    <row r="31" spans="1:10">
      <c r="A31" s="42"/>
      <c r="B31" s="45"/>
      <c r="C31" s="19" t="s">
        <v>26</v>
      </c>
      <c r="D31" s="25"/>
      <c r="E31" s="25">
        <v>0</v>
      </c>
      <c r="F31" s="25">
        <v>0</v>
      </c>
      <c r="G31" s="35">
        <v>0</v>
      </c>
      <c r="H31" s="25">
        <v>0</v>
      </c>
      <c r="I31" s="25">
        <v>0</v>
      </c>
      <c r="J31" s="6"/>
    </row>
    <row r="32" spans="1:10" ht="25.5">
      <c r="A32" s="42"/>
      <c r="B32" s="45"/>
      <c r="C32" s="19" t="s">
        <v>15</v>
      </c>
      <c r="D32" s="15">
        <f>SUM(E32+F32+G32+H32+I32)</f>
        <v>750</v>
      </c>
      <c r="E32" s="15">
        <v>250</v>
      </c>
      <c r="F32" s="15">
        <v>250</v>
      </c>
      <c r="G32" s="13">
        <v>250</v>
      </c>
      <c r="H32" s="15">
        <v>0</v>
      </c>
      <c r="I32" s="15">
        <v>0</v>
      </c>
      <c r="J32" s="6"/>
    </row>
    <row r="33" spans="1:10">
      <c r="A33" s="42"/>
      <c r="B33" s="45"/>
      <c r="C33" s="19" t="s">
        <v>12</v>
      </c>
      <c r="D33" s="15"/>
      <c r="E33" s="15"/>
      <c r="F33" s="15"/>
      <c r="G33" s="13"/>
      <c r="H33" s="15"/>
      <c r="I33" s="15"/>
      <c r="J33" s="6"/>
    </row>
    <row r="34" spans="1:10" ht="25.5">
      <c r="A34" s="42"/>
      <c r="B34" s="45"/>
      <c r="C34" s="19" t="s">
        <v>4</v>
      </c>
      <c r="D34" s="15"/>
      <c r="E34" s="15"/>
      <c r="F34" s="15"/>
      <c r="G34" s="13"/>
      <c r="H34" s="15"/>
      <c r="I34" s="15"/>
      <c r="J34" s="6"/>
    </row>
    <row r="35" spans="1:10" ht="127.5">
      <c r="A35" s="19" t="s">
        <v>83</v>
      </c>
      <c r="B35" s="45"/>
      <c r="C35" s="19" t="s">
        <v>15</v>
      </c>
      <c r="D35" s="15">
        <v>329</v>
      </c>
      <c r="E35" s="15">
        <v>0</v>
      </c>
      <c r="F35" s="15">
        <v>0</v>
      </c>
      <c r="G35" s="13">
        <v>329</v>
      </c>
      <c r="H35" s="15">
        <v>0</v>
      </c>
      <c r="I35" s="15">
        <v>0</v>
      </c>
      <c r="J35" s="6"/>
    </row>
    <row r="36" spans="1:10" ht="15.75" customHeight="1">
      <c r="A36" s="42" t="s">
        <v>39</v>
      </c>
      <c r="B36" s="45"/>
      <c r="C36" s="19" t="s">
        <v>13</v>
      </c>
      <c r="D36" s="15"/>
      <c r="E36" s="15"/>
      <c r="F36" s="15"/>
      <c r="G36" s="13"/>
      <c r="H36" s="15"/>
      <c r="I36" s="15"/>
      <c r="J36" s="6"/>
    </row>
    <row r="37" spans="1:10" ht="25.5">
      <c r="A37" s="42"/>
      <c r="B37" s="45"/>
      <c r="C37" s="19" t="s">
        <v>15</v>
      </c>
      <c r="D37" s="15">
        <v>55</v>
      </c>
      <c r="E37" s="15">
        <v>55</v>
      </c>
      <c r="F37" s="15">
        <v>0</v>
      </c>
      <c r="G37" s="13">
        <v>0</v>
      </c>
      <c r="H37" s="15">
        <v>0</v>
      </c>
      <c r="I37" s="15">
        <v>0</v>
      </c>
      <c r="J37" s="6"/>
    </row>
    <row r="38" spans="1:10" ht="25.5">
      <c r="A38" s="42"/>
      <c r="B38" s="45"/>
      <c r="C38" s="19" t="s">
        <v>3</v>
      </c>
      <c r="D38" s="15"/>
      <c r="E38" s="15"/>
      <c r="F38" s="15"/>
      <c r="G38" s="13"/>
      <c r="H38" s="15"/>
      <c r="I38" s="15"/>
      <c r="J38" s="6"/>
    </row>
    <row r="39" spans="1:10">
      <c r="A39" s="42"/>
      <c r="B39" s="45"/>
      <c r="C39" s="19" t="s">
        <v>12</v>
      </c>
      <c r="D39" s="15"/>
      <c r="E39" s="15"/>
      <c r="F39" s="15"/>
      <c r="G39" s="13"/>
      <c r="H39" s="15"/>
      <c r="I39" s="15"/>
      <c r="J39" s="6"/>
    </row>
    <row r="40" spans="1:10" ht="25.5">
      <c r="A40" s="42"/>
      <c r="B40" s="45"/>
      <c r="C40" s="19" t="s">
        <v>4</v>
      </c>
      <c r="D40" s="15"/>
      <c r="E40" s="15"/>
      <c r="F40" s="15"/>
      <c r="G40" s="13"/>
      <c r="H40" s="15"/>
      <c r="I40" s="15"/>
      <c r="J40" s="6"/>
    </row>
    <row r="41" spans="1:10" ht="15.75" customHeight="1">
      <c r="A41" s="42" t="s">
        <v>40</v>
      </c>
      <c r="B41" s="45"/>
      <c r="C41" s="19" t="s">
        <v>13</v>
      </c>
      <c r="D41" s="13">
        <f>SUM(E41+F41+G41+H41+I41)</f>
        <v>2024.3</v>
      </c>
      <c r="E41" s="13">
        <f>E43</f>
        <v>300</v>
      </c>
      <c r="F41" s="13">
        <f>F43</f>
        <v>482.3</v>
      </c>
      <c r="G41" s="13">
        <f>G43</f>
        <v>442</v>
      </c>
      <c r="H41" s="13">
        <f>H43</f>
        <v>400</v>
      </c>
      <c r="I41" s="13">
        <f>I43</f>
        <v>400</v>
      </c>
      <c r="J41" s="6"/>
    </row>
    <row r="42" spans="1:10">
      <c r="A42" s="42"/>
      <c r="B42" s="45"/>
      <c r="C42" s="19" t="s">
        <v>26</v>
      </c>
      <c r="D42" s="13">
        <f>SUM(E42+F42+G42+H42+I42)</f>
        <v>0</v>
      </c>
      <c r="E42" s="13">
        <v>0</v>
      </c>
      <c r="F42" s="13"/>
      <c r="G42" s="13"/>
      <c r="H42" s="13"/>
      <c r="I42" s="13"/>
      <c r="J42" s="6"/>
    </row>
    <row r="43" spans="1:10" ht="25.5">
      <c r="A43" s="42"/>
      <c r="B43" s="45"/>
      <c r="C43" s="19" t="s">
        <v>15</v>
      </c>
      <c r="D43" s="13">
        <f>SUM(E43+F43+G43+H43+I43)</f>
        <v>2024.3</v>
      </c>
      <c r="E43" s="13">
        <v>300</v>
      </c>
      <c r="F43" s="13">
        <v>482.3</v>
      </c>
      <c r="G43" s="13">
        <v>442</v>
      </c>
      <c r="H43" s="13">
        <v>400</v>
      </c>
      <c r="I43" s="13">
        <v>400</v>
      </c>
      <c r="J43" s="6"/>
    </row>
    <row r="44" spans="1:10" ht="25.5">
      <c r="A44" s="42"/>
      <c r="B44" s="45"/>
      <c r="C44" s="19" t="s">
        <v>3</v>
      </c>
      <c r="D44" s="13"/>
      <c r="E44" s="13"/>
      <c r="F44" s="13"/>
      <c r="G44" s="13"/>
      <c r="H44" s="13"/>
      <c r="I44" s="13"/>
      <c r="J44" s="6"/>
    </row>
    <row r="45" spans="1:10">
      <c r="A45" s="42"/>
      <c r="B45" s="45"/>
      <c r="C45" s="19" t="s">
        <v>12</v>
      </c>
      <c r="D45" s="13"/>
      <c r="E45" s="13"/>
      <c r="F45" s="13"/>
      <c r="G45" s="13"/>
      <c r="H45" s="13"/>
      <c r="I45" s="13"/>
      <c r="J45" s="6"/>
    </row>
    <row r="46" spans="1:10" ht="25.5">
      <c r="A46" s="42"/>
      <c r="B46" s="45"/>
      <c r="C46" s="19" t="s">
        <v>4</v>
      </c>
      <c r="D46" s="13"/>
      <c r="E46" s="13"/>
      <c r="F46" s="13"/>
      <c r="G46" s="13"/>
      <c r="H46" s="13"/>
      <c r="I46" s="13"/>
      <c r="J46" s="6"/>
    </row>
    <row r="47" spans="1:10" ht="15.75" customHeight="1">
      <c r="A47" s="42" t="s">
        <v>41</v>
      </c>
      <c r="B47" s="45"/>
      <c r="C47" s="19" t="s">
        <v>13</v>
      </c>
      <c r="D47" s="13">
        <f>SUM(E47+F47+G47+H47+I47)</f>
        <v>617.29999999999995</v>
      </c>
      <c r="E47" s="13">
        <f>E49</f>
        <v>300</v>
      </c>
      <c r="F47" s="13">
        <f>F49</f>
        <v>188.3</v>
      </c>
      <c r="G47" s="13">
        <f>G49</f>
        <v>129</v>
      </c>
      <c r="H47" s="13">
        <f>H49</f>
        <v>0</v>
      </c>
      <c r="I47" s="13">
        <f>I49</f>
        <v>0</v>
      </c>
      <c r="J47" s="6"/>
    </row>
    <row r="48" spans="1:10">
      <c r="A48" s="42"/>
      <c r="B48" s="45"/>
      <c r="C48" s="19" t="s">
        <v>26</v>
      </c>
      <c r="D48" s="13">
        <f>SUM(E48+F48+G48+H48+I48)</f>
        <v>0</v>
      </c>
      <c r="E48" s="13">
        <v>0</v>
      </c>
      <c r="F48" s="13">
        <v>0</v>
      </c>
      <c r="G48" s="13">
        <v>0</v>
      </c>
      <c r="H48" s="13"/>
      <c r="I48" s="13"/>
      <c r="J48" s="6"/>
    </row>
    <row r="49" spans="1:10" ht="25.5">
      <c r="A49" s="42"/>
      <c r="B49" s="45"/>
      <c r="C49" s="9" t="s">
        <v>15</v>
      </c>
      <c r="D49" s="13">
        <f>SUM(E49+F49+G49+H49+I49)</f>
        <v>617.29999999999995</v>
      </c>
      <c r="E49" s="13">
        <v>300</v>
      </c>
      <c r="F49" s="13">
        <v>188.3</v>
      </c>
      <c r="G49" s="13">
        <v>129</v>
      </c>
      <c r="H49" s="13">
        <v>0</v>
      </c>
      <c r="I49" s="13">
        <v>0</v>
      </c>
      <c r="J49" s="6"/>
    </row>
    <row r="50" spans="1:10" ht="25.5">
      <c r="A50" s="42"/>
      <c r="B50" s="45"/>
      <c r="C50" s="19" t="s">
        <v>3</v>
      </c>
      <c r="D50" s="13"/>
      <c r="E50" s="13"/>
      <c r="F50" s="13"/>
      <c r="G50" s="13"/>
      <c r="H50" s="13"/>
      <c r="I50" s="13"/>
      <c r="J50" s="6"/>
    </row>
    <row r="51" spans="1:10">
      <c r="A51" s="42"/>
      <c r="B51" s="42"/>
      <c r="C51" s="19" t="s">
        <v>12</v>
      </c>
      <c r="D51" s="15"/>
      <c r="E51" s="15"/>
      <c r="F51" s="15"/>
      <c r="G51" s="13"/>
      <c r="H51" s="15"/>
      <c r="I51" s="15"/>
      <c r="J51" s="6"/>
    </row>
    <row r="52" spans="1:10" ht="25.5">
      <c r="A52" s="42"/>
      <c r="B52" s="42"/>
      <c r="C52" s="19" t="s">
        <v>4</v>
      </c>
      <c r="D52" s="15"/>
      <c r="E52" s="15"/>
      <c r="F52" s="15"/>
      <c r="G52" s="13"/>
      <c r="H52" s="15"/>
      <c r="I52" s="15"/>
      <c r="J52" s="6"/>
    </row>
    <row r="53" spans="1:10" ht="57.75" customHeight="1">
      <c r="A53" s="19" t="s">
        <v>84</v>
      </c>
      <c r="B53" s="45" t="s">
        <v>0</v>
      </c>
      <c r="C53" s="19"/>
      <c r="D53" s="15"/>
      <c r="E53" s="15"/>
      <c r="F53" s="15"/>
      <c r="G53" s="13"/>
      <c r="H53" s="15"/>
      <c r="I53" s="15"/>
      <c r="J53" s="6"/>
    </row>
    <row r="54" spans="1:10" ht="27" customHeight="1">
      <c r="A54" s="42" t="s">
        <v>42</v>
      </c>
      <c r="B54" s="45"/>
      <c r="C54" s="19" t="s">
        <v>13</v>
      </c>
      <c r="D54" s="15"/>
      <c r="E54" s="15"/>
      <c r="F54" s="15"/>
      <c r="G54" s="13"/>
      <c r="H54" s="15"/>
      <c r="I54" s="15"/>
      <c r="J54" s="6"/>
    </row>
    <row r="55" spans="1:10">
      <c r="A55" s="42"/>
      <c r="B55" s="45"/>
      <c r="C55" s="19" t="s">
        <v>26</v>
      </c>
      <c r="D55" s="15"/>
      <c r="E55" s="15"/>
      <c r="F55" s="15"/>
      <c r="G55" s="13"/>
      <c r="H55" s="15"/>
      <c r="I55" s="15"/>
      <c r="J55" s="6"/>
    </row>
    <row r="56" spans="1:10" ht="25.5">
      <c r="A56" s="42"/>
      <c r="B56" s="45"/>
      <c r="C56" s="19" t="s">
        <v>3</v>
      </c>
      <c r="D56" s="15"/>
      <c r="E56" s="15"/>
      <c r="F56" s="15"/>
      <c r="G56" s="13"/>
      <c r="H56" s="15"/>
      <c r="I56" s="15"/>
      <c r="J56" s="6"/>
    </row>
    <row r="57" spans="1:10">
      <c r="A57" s="42"/>
      <c r="B57" s="45"/>
      <c r="C57" s="19" t="s">
        <v>12</v>
      </c>
      <c r="D57" s="15"/>
      <c r="E57" s="15"/>
      <c r="F57" s="15"/>
      <c r="G57" s="13"/>
      <c r="H57" s="15"/>
      <c r="I57" s="15"/>
      <c r="J57" s="6"/>
    </row>
    <row r="58" spans="1:10" ht="25.5">
      <c r="A58" s="42"/>
      <c r="B58" s="45"/>
      <c r="C58" s="19" t="s">
        <v>4</v>
      </c>
      <c r="D58" s="15"/>
      <c r="E58" s="15"/>
      <c r="F58" s="15"/>
      <c r="G58" s="13"/>
      <c r="H58" s="15"/>
      <c r="I58" s="15"/>
      <c r="J58" s="6"/>
    </row>
    <row r="59" spans="1:10" ht="57" customHeight="1">
      <c r="A59" s="42" t="s">
        <v>43</v>
      </c>
      <c r="B59" s="45"/>
      <c r="C59" s="19" t="s">
        <v>13</v>
      </c>
      <c r="D59" s="15"/>
      <c r="E59" s="15"/>
      <c r="F59" s="15"/>
      <c r="G59" s="13"/>
      <c r="H59" s="15"/>
      <c r="I59" s="15"/>
      <c r="J59" s="6"/>
    </row>
    <row r="60" spans="1:10">
      <c r="A60" s="42"/>
      <c r="B60" s="45"/>
      <c r="C60" s="19" t="s">
        <v>26</v>
      </c>
      <c r="D60" s="15"/>
      <c r="E60" s="15"/>
      <c r="F60" s="15"/>
      <c r="G60" s="13"/>
      <c r="H60" s="15"/>
      <c r="I60" s="15"/>
      <c r="J60" s="6"/>
    </row>
    <row r="61" spans="1:10" ht="25.5">
      <c r="A61" s="42"/>
      <c r="B61" s="45"/>
      <c r="C61" s="19" t="s">
        <v>3</v>
      </c>
      <c r="D61" s="15"/>
      <c r="E61" s="15"/>
      <c r="F61" s="15"/>
      <c r="G61" s="13"/>
      <c r="H61" s="15"/>
      <c r="I61" s="15"/>
      <c r="J61" s="6"/>
    </row>
    <row r="62" spans="1:10">
      <c r="A62" s="42"/>
      <c r="B62" s="45"/>
      <c r="C62" s="19" t="s">
        <v>12</v>
      </c>
      <c r="D62" s="15"/>
      <c r="E62" s="15"/>
      <c r="F62" s="15"/>
      <c r="G62" s="13"/>
      <c r="H62" s="15"/>
      <c r="I62" s="15"/>
      <c r="J62" s="6"/>
    </row>
    <row r="63" spans="1:10" ht="25.5">
      <c r="A63" s="42"/>
      <c r="B63" s="45"/>
      <c r="C63" s="19" t="s">
        <v>4</v>
      </c>
      <c r="D63" s="15"/>
      <c r="E63" s="15"/>
      <c r="F63" s="15"/>
      <c r="G63" s="13"/>
      <c r="H63" s="15"/>
      <c r="I63" s="15"/>
      <c r="J63" s="6"/>
    </row>
    <row r="64" spans="1:10" ht="25.5">
      <c r="A64" s="19" t="s">
        <v>85</v>
      </c>
      <c r="B64" s="18"/>
      <c r="C64" s="19"/>
      <c r="D64" s="15"/>
      <c r="E64" s="15"/>
      <c r="F64" s="15"/>
      <c r="G64" s="13"/>
      <c r="H64" s="15"/>
      <c r="I64" s="15"/>
      <c r="J64" s="6"/>
    </row>
    <row r="65" spans="1:10" ht="15.75" customHeight="1">
      <c r="A65" s="42" t="s">
        <v>44</v>
      </c>
      <c r="B65" s="45" t="s">
        <v>0</v>
      </c>
      <c r="C65" s="19" t="s">
        <v>13</v>
      </c>
      <c r="D65" s="15"/>
      <c r="E65" s="15"/>
      <c r="F65" s="15"/>
      <c r="G65" s="13"/>
      <c r="H65" s="15"/>
      <c r="I65" s="15"/>
      <c r="J65" s="6"/>
    </row>
    <row r="66" spans="1:10">
      <c r="A66" s="42"/>
      <c r="B66" s="45"/>
      <c r="C66" s="19" t="s">
        <v>26</v>
      </c>
      <c r="D66" s="15"/>
      <c r="E66" s="15"/>
      <c r="F66" s="15"/>
      <c r="G66" s="13"/>
      <c r="H66" s="15"/>
      <c r="I66" s="15"/>
      <c r="J66" s="6"/>
    </row>
    <row r="67" spans="1:10" ht="17.45" customHeight="1">
      <c r="A67" s="42"/>
      <c r="B67" s="45"/>
      <c r="C67" s="19" t="s">
        <v>3</v>
      </c>
      <c r="D67" s="15"/>
      <c r="E67" s="15"/>
      <c r="F67" s="15"/>
      <c r="G67" s="13"/>
      <c r="H67" s="15"/>
      <c r="I67" s="15"/>
      <c r="J67" s="6"/>
    </row>
    <row r="68" spans="1:10">
      <c r="A68" s="42"/>
      <c r="B68" s="45"/>
      <c r="C68" s="19" t="s">
        <v>12</v>
      </c>
      <c r="D68" s="15"/>
      <c r="E68" s="15"/>
      <c r="F68" s="15"/>
      <c r="G68" s="13"/>
      <c r="H68" s="15"/>
      <c r="I68" s="15"/>
      <c r="J68" s="6"/>
    </row>
    <row r="69" spans="1:10" ht="25.5">
      <c r="A69" s="42"/>
      <c r="B69" s="45"/>
      <c r="C69" s="19" t="s">
        <v>4</v>
      </c>
      <c r="D69" s="15"/>
      <c r="E69" s="15"/>
      <c r="F69" s="15"/>
      <c r="G69" s="13"/>
      <c r="H69" s="15"/>
      <c r="I69" s="15"/>
      <c r="J69" s="6"/>
    </row>
    <row r="70" spans="1:10">
      <c r="A70" s="42" t="s">
        <v>45</v>
      </c>
      <c r="B70" s="45" t="s">
        <v>0</v>
      </c>
      <c r="C70" s="21" t="s">
        <v>13</v>
      </c>
      <c r="D70" s="14"/>
      <c r="E70" s="14"/>
      <c r="F70" s="14"/>
      <c r="G70" s="36"/>
      <c r="H70" s="14"/>
      <c r="I70" s="14"/>
      <c r="J70" s="6"/>
    </row>
    <row r="71" spans="1:10" ht="25.5">
      <c r="A71" s="42"/>
      <c r="B71" s="45"/>
      <c r="C71" s="19" t="s">
        <v>15</v>
      </c>
      <c r="D71" s="14"/>
      <c r="E71" s="14"/>
      <c r="F71" s="14"/>
      <c r="G71" s="36"/>
      <c r="H71" s="14"/>
      <c r="I71" s="14"/>
      <c r="J71" s="6"/>
    </row>
    <row r="72" spans="1:10">
      <c r="A72" s="42"/>
      <c r="B72" s="45"/>
      <c r="C72" s="19" t="s">
        <v>26</v>
      </c>
      <c r="D72" s="14"/>
      <c r="E72" s="14"/>
      <c r="F72" s="14"/>
      <c r="G72" s="36"/>
      <c r="H72" s="14"/>
      <c r="I72" s="14"/>
      <c r="J72" s="6"/>
    </row>
    <row r="73" spans="1:10" ht="25.5">
      <c r="A73" s="42"/>
      <c r="B73" s="45"/>
      <c r="C73" s="19" t="s">
        <v>3</v>
      </c>
      <c r="D73" s="14"/>
      <c r="E73" s="14"/>
      <c r="F73" s="14"/>
      <c r="G73" s="36"/>
      <c r="H73" s="14"/>
      <c r="I73" s="14"/>
      <c r="J73" s="6"/>
    </row>
    <row r="74" spans="1:10">
      <c r="A74" s="42"/>
      <c r="B74" s="45"/>
      <c r="C74" s="19" t="s">
        <v>12</v>
      </c>
      <c r="D74" s="14"/>
      <c r="E74" s="14"/>
      <c r="F74" s="14"/>
      <c r="G74" s="36"/>
      <c r="H74" s="14"/>
      <c r="I74" s="14"/>
      <c r="J74" s="6"/>
    </row>
    <row r="75" spans="1:10" ht="25.5">
      <c r="A75" s="42"/>
      <c r="B75" s="45"/>
      <c r="C75" s="19" t="s">
        <v>4</v>
      </c>
      <c r="D75" s="14"/>
      <c r="E75" s="14"/>
      <c r="F75" s="14"/>
      <c r="G75" s="36"/>
      <c r="H75" s="14"/>
      <c r="I75" s="14"/>
      <c r="J75" s="6"/>
    </row>
    <row r="76" spans="1:10" ht="15" customHeight="1">
      <c r="A76" s="67" t="s">
        <v>86</v>
      </c>
      <c r="B76" s="50" t="s">
        <v>0</v>
      </c>
      <c r="C76" s="29" t="s">
        <v>13</v>
      </c>
      <c r="D76" s="30">
        <v>657</v>
      </c>
      <c r="E76" s="30"/>
      <c r="F76" s="30"/>
      <c r="G76" s="36">
        <v>657</v>
      </c>
      <c r="H76" s="30">
        <v>0</v>
      </c>
      <c r="I76" s="30">
        <v>0</v>
      </c>
      <c r="J76" s="6"/>
    </row>
    <row r="77" spans="1:10" ht="25.5">
      <c r="A77" s="67"/>
      <c r="B77" s="50"/>
      <c r="C77" s="31" t="s">
        <v>15</v>
      </c>
      <c r="D77" s="16">
        <f>SUM(E77:I77)</f>
        <v>657</v>
      </c>
      <c r="E77" s="16"/>
      <c r="F77" s="16"/>
      <c r="G77" s="13">
        <v>657</v>
      </c>
      <c r="H77" s="16">
        <v>0</v>
      </c>
      <c r="I77" s="16">
        <v>0</v>
      </c>
      <c r="J77" s="6"/>
    </row>
    <row r="78" spans="1:10">
      <c r="A78" s="67"/>
      <c r="B78" s="50"/>
      <c r="C78" s="31" t="s">
        <v>26</v>
      </c>
      <c r="D78" s="16">
        <v>0</v>
      </c>
      <c r="E78" s="16"/>
      <c r="F78" s="16"/>
      <c r="G78" s="13">
        <v>0</v>
      </c>
      <c r="H78" s="16">
        <v>0</v>
      </c>
      <c r="I78" s="16">
        <v>0</v>
      </c>
      <c r="J78" s="6"/>
    </row>
    <row r="79" spans="1:10" ht="25.5">
      <c r="A79" s="67"/>
      <c r="B79" s="50"/>
      <c r="C79" s="31" t="s">
        <v>3</v>
      </c>
      <c r="D79" s="16">
        <v>0</v>
      </c>
      <c r="E79" s="16"/>
      <c r="F79" s="16"/>
      <c r="G79" s="13">
        <v>0</v>
      </c>
      <c r="H79" s="16">
        <v>0</v>
      </c>
      <c r="I79" s="16">
        <v>0</v>
      </c>
      <c r="J79" s="6"/>
    </row>
    <row r="80" spans="1:10">
      <c r="A80" s="67"/>
      <c r="B80" s="50"/>
      <c r="C80" s="31" t="s">
        <v>12</v>
      </c>
      <c r="D80" s="16">
        <v>0</v>
      </c>
      <c r="E80" s="16"/>
      <c r="F80" s="16"/>
      <c r="G80" s="13">
        <v>0</v>
      </c>
      <c r="H80" s="16">
        <v>0</v>
      </c>
      <c r="I80" s="16">
        <v>0</v>
      </c>
      <c r="J80" s="6"/>
    </row>
    <row r="81" spans="1:10" ht="21.75" customHeight="1">
      <c r="A81" s="67"/>
      <c r="B81" s="50"/>
      <c r="C81" s="31" t="s">
        <v>4</v>
      </c>
      <c r="D81" s="16">
        <v>0</v>
      </c>
      <c r="E81" s="16"/>
      <c r="F81" s="16"/>
      <c r="G81" s="13">
        <v>0</v>
      </c>
      <c r="H81" s="16">
        <v>0</v>
      </c>
      <c r="I81" s="16">
        <v>0</v>
      </c>
      <c r="J81" s="6"/>
    </row>
    <row r="82" spans="1:10" ht="43.5" customHeight="1">
      <c r="A82" s="19" t="s">
        <v>87</v>
      </c>
      <c r="B82" s="43" t="s">
        <v>0</v>
      </c>
      <c r="C82" s="21" t="s">
        <v>13</v>
      </c>
      <c r="D82" s="14">
        <v>91.3</v>
      </c>
      <c r="E82" s="14">
        <v>0</v>
      </c>
      <c r="F82" s="14">
        <v>0</v>
      </c>
      <c r="G82" s="36">
        <v>91.3</v>
      </c>
      <c r="H82" s="14">
        <v>0</v>
      </c>
      <c r="I82" s="14">
        <v>0</v>
      </c>
      <c r="J82" s="6"/>
    </row>
    <row r="83" spans="1:10" ht="113.25" customHeight="1">
      <c r="A83" s="19" t="s">
        <v>88</v>
      </c>
      <c r="B83" s="44"/>
      <c r="C83" s="19" t="s">
        <v>15</v>
      </c>
      <c r="D83" s="14">
        <v>91.3</v>
      </c>
      <c r="E83" s="14">
        <v>0</v>
      </c>
      <c r="F83" s="14">
        <v>0</v>
      </c>
      <c r="G83" s="36">
        <v>91.3</v>
      </c>
      <c r="H83" s="14">
        <v>0</v>
      </c>
      <c r="I83" s="14">
        <v>0</v>
      </c>
      <c r="J83" s="6"/>
    </row>
    <row r="84" spans="1:10" ht="42.75" customHeight="1">
      <c r="A84" s="68" t="s">
        <v>59</v>
      </c>
      <c r="B84" s="45" t="s">
        <v>0</v>
      </c>
      <c r="C84" s="20" t="s">
        <v>1</v>
      </c>
      <c r="D84" s="22">
        <f>E84+F84+G84+H84+I84</f>
        <v>131098.79999999999</v>
      </c>
      <c r="E84" s="22">
        <f>E85+E86</f>
        <v>29234.699999999997</v>
      </c>
      <c r="F84" s="22">
        <f>F85+F86</f>
        <v>27101.8</v>
      </c>
      <c r="G84" s="12">
        <f>G85+G86</f>
        <v>16926.3</v>
      </c>
      <c r="H84" s="22">
        <f>H85+H86</f>
        <v>34631</v>
      </c>
      <c r="I84" s="22">
        <f>I85+I86</f>
        <v>23205</v>
      </c>
      <c r="J84" s="6"/>
    </row>
    <row r="85" spans="1:10">
      <c r="A85" s="69"/>
      <c r="B85" s="45"/>
      <c r="C85" s="20" t="s">
        <v>2</v>
      </c>
      <c r="D85" s="22">
        <f>E85+F85+G85+H85+I85</f>
        <v>125023.2</v>
      </c>
      <c r="E85" s="22">
        <v>23159.1</v>
      </c>
      <c r="F85" s="22">
        <v>27101.8</v>
      </c>
      <c r="G85" s="12">
        <v>16926.3</v>
      </c>
      <c r="H85" s="22">
        <f>H90</f>
        <v>34631</v>
      </c>
      <c r="I85" s="22">
        <f>I90</f>
        <v>23205</v>
      </c>
      <c r="J85" s="6"/>
    </row>
    <row r="86" spans="1:10" ht="51">
      <c r="A86" s="69"/>
      <c r="B86" s="45"/>
      <c r="C86" s="11" t="s">
        <v>17</v>
      </c>
      <c r="D86" s="22">
        <v>6075.6</v>
      </c>
      <c r="E86" s="22">
        <v>6075.6</v>
      </c>
      <c r="F86" s="22">
        <f>F94</f>
        <v>0</v>
      </c>
      <c r="G86" s="12">
        <f>G92</f>
        <v>0</v>
      </c>
      <c r="H86" s="22">
        <f>H94</f>
        <v>0</v>
      </c>
      <c r="I86" s="22">
        <f>I94</f>
        <v>0</v>
      </c>
      <c r="J86" s="6"/>
    </row>
    <row r="87" spans="1:10" ht="39.75" customHeight="1">
      <c r="A87" s="69"/>
      <c r="B87" s="45"/>
      <c r="C87" s="20" t="s">
        <v>3</v>
      </c>
      <c r="D87" s="22"/>
      <c r="E87" s="22"/>
      <c r="F87" s="22"/>
      <c r="G87" s="12"/>
      <c r="H87" s="22"/>
      <c r="I87" s="22"/>
      <c r="J87" s="6"/>
    </row>
    <row r="88" spans="1:10" ht="39.75" customHeight="1">
      <c r="A88" s="70"/>
      <c r="B88" s="45"/>
      <c r="C88" s="20" t="s">
        <v>4</v>
      </c>
      <c r="D88" s="22"/>
      <c r="E88" s="22"/>
      <c r="F88" s="22"/>
      <c r="G88" s="12"/>
      <c r="H88" s="22"/>
      <c r="I88" s="22"/>
      <c r="J88" s="6"/>
    </row>
    <row r="89" spans="1:10" ht="50.25" customHeight="1">
      <c r="A89" s="42" t="s">
        <v>79</v>
      </c>
      <c r="B89" s="45"/>
      <c r="C89" s="19" t="s">
        <v>5</v>
      </c>
      <c r="D89" s="15">
        <f>E89+F89+G89+H89+I89</f>
        <v>131098.79999999999</v>
      </c>
      <c r="E89" s="15">
        <f>E90+E92</f>
        <v>29234.699999999997</v>
      </c>
      <c r="F89" s="15">
        <f>F90+F92</f>
        <v>27101.8</v>
      </c>
      <c r="G89" s="13">
        <f>G90+G92</f>
        <v>16926.3</v>
      </c>
      <c r="H89" s="15">
        <f>H90+H92</f>
        <v>34631</v>
      </c>
      <c r="I89" s="15">
        <f>I90+I92</f>
        <v>23205</v>
      </c>
      <c r="J89" s="6"/>
    </row>
    <row r="90" spans="1:10">
      <c r="A90" s="42"/>
      <c r="B90" s="45"/>
      <c r="C90" s="19" t="s">
        <v>6</v>
      </c>
      <c r="D90" s="15">
        <f>E90+F90+G90+H90+I90</f>
        <v>125023.2</v>
      </c>
      <c r="E90" s="15">
        <v>23159.1</v>
      </c>
      <c r="F90" s="15">
        <v>27101.8</v>
      </c>
      <c r="G90" s="13">
        <v>16926.3</v>
      </c>
      <c r="H90" s="15">
        <v>34631</v>
      </c>
      <c r="I90" s="15">
        <v>23205</v>
      </c>
      <c r="J90" s="6"/>
    </row>
    <row r="91" spans="1:10" ht="25.5">
      <c r="A91" s="42"/>
      <c r="B91" s="45"/>
      <c r="C91" s="19" t="s">
        <v>7</v>
      </c>
      <c r="D91" s="15"/>
      <c r="E91" s="15"/>
      <c r="F91" s="15"/>
      <c r="G91" s="13"/>
      <c r="H91" s="15"/>
      <c r="I91" s="15"/>
      <c r="J91" s="6"/>
    </row>
    <row r="92" spans="1:10" ht="51">
      <c r="A92" s="42"/>
      <c r="B92" s="45"/>
      <c r="C92" s="19" t="s">
        <v>58</v>
      </c>
      <c r="D92" s="15">
        <f t="shared" ref="D92:I92" si="0">D95</f>
        <v>6075.6</v>
      </c>
      <c r="E92" s="15">
        <f t="shared" si="0"/>
        <v>6075.6</v>
      </c>
      <c r="F92" s="15">
        <f t="shared" si="0"/>
        <v>0</v>
      </c>
      <c r="G92" s="13">
        <v>0</v>
      </c>
      <c r="H92" s="15">
        <f t="shared" si="0"/>
        <v>0</v>
      </c>
      <c r="I92" s="15">
        <f t="shared" si="0"/>
        <v>0</v>
      </c>
      <c r="J92" s="6"/>
    </row>
    <row r="93" spans="1:10" ht="27.75" customHeight="1">
      <c r="A93" s="42"/>
      <c r="B93" s="45"/>
      <c r="C93" s="21" t="s">
        <v>9</v>
      </c>
      <c r="D93" s="15"/>
      <c r="E93" s="15"/>
      <c r="F93" s="15"/>
      <c r="G93" s="13"/>
      <c r="H93" s="15"/>
      <c r="I93" s="15"/>
      <c r="J93" s="6"/>
    </row>
    <row r="94" spans="1:10" ht="28.5" customHeight="1">
      <c r="A94" s="40" t="s">
        <v>61</v>
      </c>
      <c r="B94" s="45"/>
      <c r="C94" s="19" t="s">
        <v>5</v>
      </c>
      <c r="D94" s="14">
        <v>6075.6</v>
      </c>
      <c r="E94" s="15">
        <v>6075.6</v>
      </c>
      <c r="F94" s="15">
        <v>0</v>
      </c>
      <c r="G94" s="13">
        <v>0</v>
      </c>
      <c r="H94" s="15">
        <v>0</v>
      </c>
      <c r="I94" s="15">
        <v>0</v>
      </c>
      <c r="J94" s="6"/>
    </row>
    <row r="95" spans="1:10" ht="48" customHeight="1">
      <c r="A95" s="41"/>
      <c r="B95" s="45"/>
      <c r="C95" s="19" t="s">
        <v>17</v>
      </c>
      <c r="D95" s="14">
        <v>6075.6</v>
      </c>
      <c r="E95" s="15">
        <v>6075.6</v>
      </c>
      <c r="F95" s="15">
        <v>0</v>
      </c>
      <c r="G95" s="13">
        <v>0</v>
      </c>
      <c r="H95" s="15">
        <v>0</v>
      </c>
      <c r="I95" s="15">
        <v>0</v>
      </c>
      <c r="J95" s="6"/>
    </row>
    <row r="96" spans="1:10" ht="30.75" customHeight="1">
      <c r="A96" s="40" t="s">
        <v>80</v>
      </c>
      <c r="B96" s="43" t="s">
        <v>0</v>
      </c>
      <c r="C96" s="19" t="s">
        <v>5</v>
      </c>
      <c r="D96" s="15">
        <v>0</v>
      </c>
      <c r="E96" s="15">
        <v>0</v>
      </c>
      <c r="F96" s="15">
        <v>0</v>
      </c>
      <c r="G96" s="13">
        <v>0</v>
      </c>
      <c r="H96" s="15">
        <f>H97</f>
        <v>0</v>
      </c>
      <c r="I96" s="15">
        <f>I97</f>
        <v>0</v>
      </c>
      <c r="J96" s="6"/>
    </row>
    <row r="97" spans="1:10" ht="56.25" customHeight="1">
      <c r="A97" s="41"/>
      <c r="B97" s="44"/>
      <c r="C97" s="19" t="s">
        <v>6</v>
      </c>
      <c r="D97" s="15">
        <v>0</v>
      </c>
      <c r="E97" s="15">
        <v>0</v>
      </c>
      <c r="F97" s="15">
        <v>0</v>
      </c>
      <c r="G97" s="13">
        <v>0</v>
      </c>
      <c r="H97" s="15">
        <v>0</v>
      </c>
      <c r="I97" s="15">
        <v>0</v>
      </c>
      <c r="J97" s="6"/>
    </row>
    <row r="98" spans="1:10" ht="57" customHeight="1">
      <c r="A98" s="17" t="s">
        <v>81</v>
      </c>
      <c r="B98" s="43" t="s">
        <v>0</v>
      </c>
      <c r="C98" s="19" t="s">
        <v>5</v>
      </c>
      <c r="D98" s="27">
        <f t="shared" ref="D98:D103" si="1">SUM(E98+F98+G98+H98+I98)</f>
        <v>27183</v>
      </c>
      <c r="E98" s="28">
        <v>0</v>
      </c>
      <c r="F98" s="28">
        <v>0</v>
      </c>
      <c r="G98" s="37">
        <f>G99+G100</f>
        <v>27183</v>
      </c>
      <c r="H98" s="28">
        <v>0</v>
      </c>
      <c r="I98" s="28">
        <v>0</v>
      </c>
      <c r="J98" s="6"/>
    </row>
    <row r="99" spans="1:10" ht="64.5" customHeight="1">
      <c r="A99" s="17" t="s">
        <v>62</v>
      </c>
      <c r="B99" s="65"/>
      <c r="C99" s="19" t="s">
        <v>17</v>
      </c>
      <c r="D99" s="27">
        <f t="shared" si="1"/>
        <v>26367.51</v>
      </c>
      <c r="E99" s="28">
        <v>0</v>
      </c>
      <c r="F99" s="28">
        <v>0</v>
      </c>
      <c r="G99" s="37">
        <v>26367.51</v>
      </c>
      <c r="H99" s="28">
        <v>0</v>
      </c>
      <c r="I99" s="28">
        <v>0</v>
      </c>
      <c r="J99" s="6"/>
    </row>
    <row r="100" spans="1:10" ht="77.25" customHeight="1">
      <c r="A100" s="17" t="s">
        <v>63</v>
      </c>
      <c r="B100" s="44"/>
      <c r="C100" s="19" t="s">
        <v>6</v>
      </c>
      <c r="D100" s="27">
        <f t="shared" si="1"/>
        <v>815.49</v>
      </c>
      <c r="E100" s="28">
        <v>0</v>
      </c>
      <c r="F100" s="28">
        <v>0</v>
      </c>
      <c r="G100" s="37">
        <v>815.49</v>
      </c>
      <c r="H100" s="28">
        <v>0</v>
      </c>
      <c r="I100" s="28">
        <v>0</v>
      </c>
      <c r="J100" s="6"/>
    </row>
    <row r="101" spans="1:10">
      <c r="A101" s="47" t="s">
        <v>10</v>
      </c>
      <c r="B101" s="48" t="s">
        <v>0</v>
      </c>
      <c r="C101" s="20" t="s">
        <v>1</v>
      </c>
      <c r="D101" s="10">
        <f t="shared" si="1"/>
        <v>207133.08</v>
      </c>
      <c r="E101" s="22">
        <f>SUM(E102+E103+E105+E106)</f>
        <v>81947.100000000006</v>
      </c>
      <c r="F101" s="22">
        <f>SUM(F102+F103+F105+F106)</f>
        <v>27171.399999999998</v>
      </c>
      <c r="G101" s="12">
        <f>SUM(G102+G103+G105+G106)</f>
        <v>69414.579999999987</v>
      </c>
      <c r="H101" s="22">
        <f>SUM(H102+H103+H105+H106)</f>
        <v>14300</v>
      </c>
      <c r="I101" s="22">
        <f>SUM(I102+I103+I105+I106)</f>
        <v>14300</v>
      </c>
      <c r="J101" s="6"/>
    </row>
    <row r="102" spans="1:10" ht="25.5">
      <c r="A102" s="47"/>
      <c r="B102" s="48"/>
      <c r="C102" s="20" t="s">
        <v>37</v>
      </c>
      <c r="D102" s="10">
        <f t="shared" si="1"/>
        <v>95159.579999999987</v>
      </c>
      <c r="E102" s="10">
        <f>SUM(E109+E130+E157+E168+E199+E158+E186)</f>
        <v>17929.3</v>
      </c>
      <c r="F102" s="10">
        <f>SUM(F109+F130+F157+F168+F199+F158+F181)</f>
        <v>17133.199999999997</v>
      </c>
      <c r="G102" s="34">
        <f>SUM(G109+G130+G157+G168+G199+G158+G181)</f>
        <v>48297.079999999994</v>
      </c>
      <c r="H102" s="10">
        <f>SUM(H109+H130+H157+H168+H199+H158+H181)</f>
        <v>5900</v>
      </c>
      <c r="I102" s="10">
        <f>SUM(I109+I130+I157+I168+I199+I158+I181)</f>
        <v>5900</v>
      </c>
      <c r="J102" s="6"/>
    </row>
    <row r="103" spans="1:10">
      <c r="A103" s="47"/>
      <c r="B103" s="48"/>
      <c r="C103" s="47" t="s">
        <v>11</v>
      </c>
      <c r="D103" s="54">
        <f t="shared" si="1"/>
        <v>65473.5</v>
      </c>
      <c r="E103" s="54">
        <f>SUM(E125+E131+E149+E156+E166+E191+E200+E202+E188)</f>
        <v>17517.8</v>
      </c>
      <c r="F103" s="54">
        <f>SUM(F125+F131+F149+F156+F166+F191+F200+F202+F188+F172+F183+F208)</f>
        <v>10038.200000000001</v>
      </c>
      <c r="G103" s="66">
        <f>SUM(G125+G131+G149+G156+G166+G191+G200+G202+G188+G172)</f>
        <v>21117.5</v>
      </c>
      <c r="H103" s="54">
        <f>SUM(H125+H131+H149+H156+H166+H191+H200+H202+H188)</f>
        <v>8400</v>
      </c>
      <c r="I103" s="54">
        <f>SUM(I125+I131+I149+I156+I166+I191+I200+I202+I188)</f>
        <v>8400</v>
      </c>
      <c r="J103" s="6"/>
    </row>
    <row r="104" spans="1:10">
      <c r="A104" s="47"/>
      <c r="B104" s="48"/>
      <c r="C104" s="47"/>
      <c r="D104" s="54"/>
      <c r="E104" s="54"/>
      <c r="F104" s="54"/>
      <c r="G104" s="66"/>
      <c r="H104" s="54"/>
      <c r="I104" s="54"/>
      <c r="J104" s="6"/>
    </row>
    <row r="105" spans="1:10" ht="25.5">
      <c r="A105" s="47"/>
      <c r="B105" s="48"/>
      <c r="C105" s="20" t="s">
        <v>3</v>
      </c>
      <c r="D105" s="22">
        <v>0</v>
      </c>
      <c r="E105" s="22">
        <v>0</v>
      </c>
      <c r="F105" s="22">
        <v>0</v>
      </c>
      <c r="G105" s="12">
        <v>0</v>
      </c>
      <c r="H105" s="22">
        <v>0</v>
      </c>
      <c r="I105" s="22">
        <v>0</v>
      </c>
      <c r="J105" s="6"/>
    </row>
    <row r="106" spans="1:10" ht="61.5" customHeight="1">
      <c r="A106" s="47"/>
      <c r="B106" s="48"/>
      <c r="C106" s="20" t="s">
        <v>18</v>
      </c>
      <c r="D106" s="22">
        <v>46500</v>
      </c>
      <c r="E106" s="22">
        <v>46500</v>
      </c>
      <c r="F106" s="22">
        <f>F203</f>
        <v>0</v>
      </c>
      <c r="G106" s="12">
        <f>G203</f>
        <v>0</v>
      </c>
      <c r="H106" s="22">
        <f>H203</f>
        <v>0</v>
      </c>
      <c r="I106" s="22">
        <f>I203</f>
        <v>0</v>
      </c>
      <c r="J106" s="6"/>
    </row>
    <row r="107" spans="1:10" ht="25.5">
      <c r="A107" s="47"/>
      <c r="B107" s="48"/>
      <c r="C107" s="20" t="s">
        <v>4</v>
      </c>
      <c r="D107" s="22">
        <v>0</v>
      </c>
      <c r="E107" s="22">
        <v>0</v>
      </c>
      <c r="F107" s="22">
        <v>0</v>
      </c>
      <c r="G107" s="12">
        <v>0</v>
      </c>
      <c r="H107" s="22">
        <v>0</v>
      </c>
      <c r="I107" s="22">
        <v>0</v>
      </c>
      <c r="J107" s="6"/>
    </row>
    <row r="108" spans="1:10" ht="15" customHeight="1">
      <c r="A108" s="47" t="s">
        <v>49</v>
      </c>
      <c r="B108" s="45" t="s">
        <v>0</v>
      </c>
      <c r="C108" s="19" t="s">
        <v>1</v>
      </c>
      <c r="D108" s="15">
        <f>SUM(E108+F108+G108+H108+I108)</f>
        <v>70055.87999999999</v>
      </c>
      <c r="E108" s="15">
        <f>E109</f>
        <v>11136.3</v>
      </c>
      <c r="F108" s="15">
        <f>F109</f>
        <v>11785.599999999999</v>
      </c>
      <c r="G108" s="13">
        <f>G109</f>
        <v>42333.979999999996</v>
      </c>
      <c r="H108" s="15">
        <f>H109</f>
        <v>2400</v>
      </c>
      <c r="I108" s="15">
        <f>I109</f>
        <v>2400</v>
      </c>
      <c r="J108" s="6"/>
    </row>
    <row r="109" spans="1:10" ht="25.5">
      <c r="A109" s="42"/>
      <c r="B109" s="45"/>
      <c r="C109" s="19" t="s">
        <v>14</v>
      </c>
      <c r="D109" s="14">
        <f>SUM(E109+F109+G109+H109+I109)</f>
        <v>70055.87999999999</v>
      </c>
      <c r="E109" s="14">
        <f>SUM(E119+E122+E114)</f>
        <v>11136.3</v>
      </c>
      <c r="F109" s="14">
        <f>SUM(F119+F122+F114)</f>
        <v>11785.599999999999</v>
      </c>
      <c r="G109" s="36">
        <f>SUM(G119+G122+G114)</f>
        <v>42333.979999999996</v>
      </c>
      <c r="H109" s="14">
        <f>SUM(H119+H122+H114)</f>
        <v>2400</v>
      </c>
      <c r="I109" s="14">
        <f>SUM(I119+I122+I114)</f>
        <v>2400</v>
      </c>
      <c r="J109" s="6"/>
    </row>
    <row r="110" spans="1:10" ht="17.25" customHeight="1">
      <c r="A110" s="42"/>
      <c r="B110" s="45"/>
      <c r="C110" s="19" t="s">
        <v>3</v>
      </c>
      <c r="D110" s="15">
        <v>0</v>
      </c>
      <c r="E110" s="15">
        <v>0</v>
      </c>
      <c r="F110" s="15">
        <v>0</v>
      </c>
      <c r="G110" s="13">
        <v>0</v>
      </c>
      <c r="H110" s="15">
        <v>0</v>
      </c>
      <c r="I110" s="15"/>
      <c r="J110" s="6"/>
    </row>
    <row r="111" spans="1:10">
      <c r="A111" s="42"/>
      <c r="B111" s="45"/>
      <c r="C111" s="19" t="s">
        <v>12</v>
      </c>
      <c r="D111" s="15">
        <v>0</v>
      </c>
      <c r="E111" s="15">
        <v>0</v>
      </c>
      <c r="F111" s="15">
        <v>0</v>
      </c>
      <c r="G111" s="13">
        <v>0</v>
      </c>
      <c r="H111" s="15">
        <v>0</v>
      </c>
      <c r="I111" s="15">
        <v>0</v>
      </c>
      <c r="J111" s="6"/>
    </row>
    <row r="112" spans="1:10" ht="24.75" customHeight="1">
      <c r="A112" s="42"/>
      <c r="B112" s="45"/>
      <c r="C112" s="21" t="s">
        <v>4</v>
      </c>
      <c r="D112" s="15">
        <v>0</v>
      </c>
      <c r="E112" s="15">
        <v>0</v>
      </c>
      <c r="F112" s="15">
        <v>0</v>
      </c>
      <c r="G112" s="13">
        <v>0</v>
      </c>
      <c r="H112" s="15">
        <v>0</v>
      </c>
      <c r="I112" s="15">
        <v>0</v>
      </c>
      <c r="J112" s="6"/>
    </row>
    <row r="113" spans="1:10" ht="26.25" customHeight="1">
      <c r="A113" s="40" t="s">
        <v>50</v>
      </c>
      <c r="B113" s="45" t="s">
        <v>0</v>
      </c>
      <c r="C113" s="19" t="s">
        <v>1</v>
      </c>
      <c r="D113" s="15">
        <v>0</v>
      </c>
      <c r="E113" s="15">
        <v>0</v>
      </c>
      <c r="F113" s="15">
        <v>0</v>
      </c>
      <c r="G113" s="13">
        <v>0</v>
      </c>
      <c r="H113" s="15">
        <v>0</v>
      </c>
      <c r="I113" s="15">
        <v>0</v>
      </c>
      <c r="J113" s="6"/>
    </row>
    <row r="114" spans="1:10" ht="26.25" customHeight="1">
      <c r="A114" s="53"/>
      <c r="B114" s="45"/>
      <c r="C114" s="19" t="s">
        <v>15</v>
      </c>
      <c r="D114" s="16">
        <f>E114+F114+G114+H114+I114</f>
        <v>7604.98</v>
      </c>
      <c r="E114" s="16">
        <v>296.5</v>
      </c>
      <c r="F114" s="16">
        <v>2054.1999999999998</v>
      </c>
      <c r="G114" s="13">
        <v>454.28</v>
      </c>
      <c r="H114" s="16">
        <v>2400</v>
      </c>
      <c r="I114" s="16">
        <v>2400</v>
      </c>
      <c r="J114" s="6"/>
    </row>
    <row r="115" spans="1:10" ht="26.25" customHeight="1">
      <c r="A115" s="53"/>
      <c r="B115" s="45"/>
      <c r="C115" s="19" t="s">
        <v>3</v>
      </c>
      <c r="D115" s="16">
        <f>E115+F115+G115+H115+I115</f>
        <v>0</v>
      </c>
      <c r="E115" s="16">
        <v>0</v>
      </c>
      <c r="F115" s="16">
        <v>0</v>
      </c>
      <c r="G115" s="13">
        <v>0</v>
      </c>
      <c r="H115" s="16">
        <v>0</v>
      </c>
      <c r="I115" s="15">
        <v>0</v>
      </c>
      <c r="J115" s="6"/>
    </row>
    <row r="116" spans="1:10" ht="20.25" customHeight="1">
      <c r="A116" s="53"/>
      <c r="B116" s="45"/>
      <c r="C116" s="19" t="s">
        <v>12</v>
      </c>
      <c r="D116" s="16">
        <f>E116+F116+G116+H116+I116</f>
        <v>0</v>
      </c>
      <c r="E116" s="16">
        <v>0</v>
      </c>
      <c r="F116" s="16">
        <v>0</v>
      </c>
      <c r="G116" s="13">
        <v>0</v>
      </c>
      <c r="H116" s="16">
        <v>0</v>
      </c>
      <c r="I116" s="15">
        <v>0</v>
      </c>
      <c r="J116" s="6"/>
    </row>
    <row r="117" spans="1:10" ht="19.5" customHeight="1">
      <c r="A117" s="41"/>
      <c r="B117" s="45"/>
      <c r="C117" s="19" t="s">
        <v>4</v>
      </c>
      <c r="D117" s="16">
        <f>E117+F117+G117+H117+I117</f>
        <v>0</v>
      </c>
      <c r="E117" s="16">
        <v>0</v>
      </c>
      <c r="F117" s="16">
        <v>0</v>
      </c>
      <c r="G117" s="13">
        <v>0</v>
      </c>
      <c r="H117" s="16">
        <v>0</v>
      </c>
      <c r="I117" s="15">
        <v>0</v>
      </c>
      <c r="J117" s="6"/>
    </row>
    <row r="118" spans="1:10" ht="27" customHeight="1">
      <c r="A118" s="46" t="s">
        <v>48</v>
      </c>
      <c r="B118" s="45" t="s">
        <v>0</v>
      </c>
      <c r="C118" s="19" t="s">
        <v>1</v>
      </c>
      <c r="D118" s="16">
        <f>SUM(E118+F118+G118+H118+I118)</f>
        <v>59907.7</v>
      </c>
      <c r="E118" s="16">
        <f>E119</f>
        <v>9777.5</v>
      </c>
      <c r="F118" s="16">
        <f>F119</f>
        <v>9550.5</v>
      </c>
      <c r="G118" s="13">
        <f>G119</f>
        <v>40579.699999999997</v>
      </c>
      <c r="H118" s="16">
        <f>H119</f>
        <v>0</v>
      </c>
      <c r="I118" s="16">
        <f>I119</f>
        <v>0</v>
      </c>
      <c r="J118" s="6"/>
    </row>
    <row r="119" spans="1:10" ht="35.25" customHeight="1">
      <c r="A119" s="46"/>
      <c r="B119" s="45"/>
      <c r="C119" s="40" t="s">
        <v>15</v>
      </c>
      <c r="D119" s="49">
        <f>SUM(E119+F119+G119+H119+I119)</f>
        <v>59907.7</v>
      </c>
      <c r="E119" s="49">
        <v>9777.5</v>
      </c>
      <c r="F119" s="49">
        <v>9550.5</v>
      </c>
      <c r="G119" s="55">
        <v>40579.699999999997</v>
      </c>
      <c r="H119" s="49">
        <v>0</v>
      </c>
      <c r="I119" s="49">
        <v>0</v>
      </c>
      <c r="J119" s="6"/>
    </row>
    <row r="120" spans="1:10" ht="54" customHeight="1">
      <c r="A120" s="46"/>
      <c r="B120" s="45"/>
      <c r="C120" s="41"/>
      <c r="D120" s="49"/>
      <c r="E120" s="49"/>
      <c r="F120" s="49"/>
      <c r="G120" s="55"/>
      <c r="H120" s="49"/>
      <c r="I120" s="49"/>
      <c r="J120" s="6"/>
    </row>
    <row r="121" spans="1:10" ht="17.25" customHeight="1">
      <c r="A121" s="46" t="s">
        <v>64</v>
      </c>
      <c r="B121" s="45" t="s">
        <v>0</v>
      </c>
      <c r="C121" s="19" t="s">
        <v>1</v>
      </c>
      <c r="D121" s="16">
        <f>SUM(E121+F121+G121+H121+I121)</f>
        <v>2543.1999999999998</v>
      </c>
      <c r="E121" s="16">
        <f>E122</f>
        <v>1062.3</v>
      </c>
      <c r="F121" s="16">
        <f>F122</f>
        <v>180.9</v>
      </c>
      <c r="G121" s="13">
        <f>G122</f>
        <v>1300</v>
      </c>
      <c r="H121" s="16">
        <f>H122</f>
        <v>0</v>
      </c>
      <c r="I121" s="16">
        <f>I122</f>
        <v>0</v>
      </c>
      <c r="J121" s="6"/>
    </row>
    <row r="122" spans="1:10" ht="21.75" customHeight="1">
      <c r="A122" s="46"/>
      <c r="B122" s="45"/>
      <c r="C122" s="51" t="s">
        <v>60</v>
      </c>
      <c r="D122" s="56">
        <f>SUM(E122+F122+G122+H122+I122)</f>
        <v>2543.1999999999998</v>
      </c>
      <c r="E122" s="56">
        <v>1062.3</v>
      </c>
      <c r="F122" s="56">
        <v>180.9</v>
      </c>
      <c r="G122" s="55">
        <v>1300</v>
      </c>
      <c r="H122" s="56">
        <v>0</v>
      </c>
      <c r="I122" s="56">
        <v>0</v>
      </c>
      <c r="J122" s="6"/>
    </row>
    <row r="123" spans="1:10" ht="27.75" customHeight="1">
      <c r="A123" s="46"/>
      <c r="B123" s="45"/>
      <c r="C123" s="52"/>
      <c r="D123" s="56"/>
      <c r="E123" s="56"/>
      <c r="F123" s="56"/>
      <c r="G123" s="55"/>
      <c r="H123" s="56"/>
      <c r="I123" s="56"/>
      <c r="J123" s="6"/>
    </row>
    <row r="124" spans="1:10">
      <c r="A124" s="42" t="s">
        <v>67</v>
      </c>
      <c r="B124" s="45" t="s">
        <v>0</v>
      </c>
      <c r="C124" s="19" t="s">
        <v>1</v>
      </c>
      <c r="D124" s="16">
        <f>SUM(E124+F124+G124+H124+I124)</f>
        <v>8540.9</v>
      </c>
      <c r="E124" s="16">
        <f>E125</f>
        <v>8540.9</v>
      </c>
      <c r="F124" s="16">
        <f>F125</f>
        <v>0</v>
      </c>
      <c r="G124" s="13">
        <f>G125</f>
        <v>0</v>
      </c>
      <c r="H124" s="16">
        <f>H125</f>
        <v>0</v>
      </c>
      <c r="I124" s="16">
        <f>I125</f>
        <v>0</v>
      </c>
      <c r="J124" s="6"/>
    </row>
    <row r="125" spans="1:10">
      <c r="A125" s="42"/>
      <c r="B125" s="45"/>
      <c r="C125" s="19" t="s">
        <v>2</v>
      </c>
      <c r="D125" s="16">
        <f>SUM(E125+F125+G125+H125+I125)</f>
        <v>8540.9</v>
      </c>
      <c r="E125" s="16">
        <v>8540.9</v>
      </c>
      <c r="F125" s="16">
        <v>0</v>
      </c>
      <c r="G125" s="13">
        <v>0</v>
      </c>
      <c r="H125" s="16">
        <v>0</v>
      </c>
      <c r="I125" s="16">
        <v>0</v>
      </c>
      <c r="J125" s="6"/>
    </row>
    <row r="126" spans="1:10" ht="25.5">
      <c r="A126" s="42"/>
      <c r="B126" s="45"/>
      <c r="C126" s="19" t="s">
        <v>3</v>
      </c>
      <c r="D126" s="16"/>
      <c r="E126" s="16"/>
      <c r="F126" s="16"/>
      <c r="G126" s="13"/>
      <c r="H126" s="16"/>
      <c r="I126" s="16"/>
      <c r="J126" s="6"/>
    </row>
    <row r="127" spans="1:10">
      <c r="A127" s="42"/>
      <c r="B127" s="45"/>
      <c r="C127" s="19" t="s">
        <v>12</v>
      </c>
      <c r="D127" s="16"/>
      <c r="E127" s="16"/>
      <c r="F127" s="16"/>
      <c r="G127" s="13"/>
      <c r="H127" s="16"/>
      <c r="I127" s="16"/>
      <c r="J127" s="6"/>
    </row>
    <row r="128" spans="1:10" ht="25.5">
      <c r="A128" s="42"/>
      <c r="B128" s="45"/>
      <c r="C128" s="19" t="s">
        <v>4</v>
      </c>
      <c r="D128" s="16"/>
      <c r="E128" s="16"/>
      <c r="F128" s="16"/>
      <c r="G128" s="13"/>
      <c r="H128" s="16"/>
      <c r="I128" s="16"/>
      <c r="J128" s="6"/>
    </row>
    <row r="129" spans="1:10" ht="51" customHeight="1">
      <c r="A129" s="40" t="s">
        <v>68</v>
      </c>
      <c r="B129" s="45" t="s">
        <v>0</v>
      </c>
      <c r="C129" s="19" t="s">
        <v>13</v>
      </c>
      <c r="D129" s="16">
        <f>SUM(E129+F129+G129+H129+I129)</f>
        <v>67353.8</v>
      </c>
      <c r="E129" s="16">
        <f>SUM(E130+E131)</f>
        <v>11434</v>
      </c>
      <c r="F129" s="16">
        <f>SUM(F130+F131)</f>
        <v>13322.4</v>
      </c>
      <c r="G129" s="13">
        <f>SUM(G130+G131)</f>
        <v>23597.4</v>
      </c>
      <c r="H129" s="16">
        <f>SUM(H130+H131)</f>
        <v>9500</v>
      </c>
      <c r="I129" s="16">
        <f>SUM(I130+I131)</f>
        <v>9500</v>
      </c>
      <c r="J129" s="6"/>
    </row>
    <row r="130" spans="1:10" ht="25.5">
      <c r="A130" s="53"/>
      <c r="B130" s="45"/>
      <c r="C130" s="19" t="s">
        <v>14</v>
      </c>
      <c r="D130" s="15">
        <f>SUM(E130+F130+G130+H130+I130)</f>
        <v>19854.900000000001</v>
      </c>
      <c r="E130" s="15">
        <f>E135+E144</f>
        <v>4613.6000000000004</v>
      </c>
      <c r="F130" s="15">
        <f>F135+F144</f>
        <v>4579.3999999999996</v>
      </c>
      <c r="G130" s="13">
        <f>G135+G144</f>
        <v>4661.8999999999996</v>
      </c>
      <c r="H130" s="15">
        <f>H135+H144</f>
        <v>3000</v>
      </c>
      <c r="I130" s="15">
        <f>I135+I144</f>
        <v>3000</v>
      </c>
      <c r="J130" s="6"/>
    </row>
    <row r="131" spans="1:10">
      <c r="A131" s="41"/>
      <c r="B131" s="45"/>
      <c r="C131" s="19" t="s">
        <v>11</v>
      </c>
      <c r="D131" s="15">
        <f>SUM(E131+F131+G131+H131+I131)</f>
        <v>47498.9</v>
      </c>
      <c r="E131" s="15">
        <f>SUM(E137+E139)</f>
        <v>6820.4000000000005</v>
      </c>
      <c r="F131" s="15">
        <f>F137+F139</f>
        <v>8743</v>
      </c>
      <c r="G131" s="13">
        <f>G137+G139+G178</f>
        <v>18935.5</v>
      </c>
      <c r="H131" s="15">
        <f>H137+H139</f>
        <v>6500</v>
      </c>
      <c r="I131" s="15">
        <f>I137+I139</f>
        <v>6500</v>
      </c>
      <c r="J131" s="6"/>
    </row>
    <row r="132" spans="1:10" ht="6.75" customHeight="1">
      <c r="A132" s="42" t="s">
        <v>65</v>
      </c>
      <c r="B132" s="42" t="s">
        <v>0</v>
      </c>
      <c r="C132" s="42" t="s">
        <v>13</v>
      </c>
      <c r="D132" s="49">
        <f>SUM(E132+F132+G132+H132+I132)</f>
        <v>35248.6</v>
      </c>
      <c r="E132" s="49">
        <f>SUM(E135+E137)</f>
        <v>5347.4</v>
      </c>
      <c r="F132" s="49">
        <f>SUM(F135+F137)</f>
        <v>6339.3</v>
      </c>
      <c r="G132" s="55">
        <f>SUM(G135+G137)</f>
        <v>12561.9</v>
      </c>
      <c r="H132" s="49">
        <f>SUM(H135+H137)</f>
        <v>5500</v>
      </c>
      <c r="I132" s="49">
        <f>SUM(I135+I137)</f>
        <v>5500</v>
      </c>
      <c r="J132" s="6"/>
    </row>
    <row r="133" spans="1:10" ht="14.25" customHeight="1">
      <c r="A133" s="42"/>
      <c r="B133" s="42"/>
      <c r="C133" s="42"/>
      <c r="D133" s="49"/>
      <c r="E133" s="49"/>
      <c r="F133" s="49"/>
      <c r="G133" s="55"/>
      <c r="H133" s="49"/>
      <c r="I133" s="49"/>
      <c r="J133" s="6"/>
    </row>
    <row r="134" spans="1:10" ht="11.25" customHeight="1">
      <c r="A134" s="42"/>
      <c r="B134" s="42"/>
      <c r="C134" s="42"/>
      <c r="D134" s="49"/>
      <c r="E134" s="49"/>
      <c r="F134" s="49"/>
      <c r="G134" s="55"/>
      <c r="H134" s="49"/>
      <c r="I134" s="49"/>
      <c r="J134" s="6"/>
    </row>
    <row r="135" spans="1:10">
      <c r="A135" s="42"/>
      <c r="B135" s="42"/>
      <c r="C135" s="42" t="s">
        <v>15</v>
      </c>
      <c r="D135" s="49">
        <f>SUM(E135+F135+G135+H135+I135)</f>
        <v>15963.3</v>
      </c>
      <c r="E135" s="49">
        <v>3171.6</v>
      </c>
      <c r="F135" s="49">
        <v>2129.8000000000002</v>
      </c>
      <c r="G135" s="55">
        <v>4661.8999999999996</v>
      </c>
      <c r="H135" s="49">
        <v>3000</v>
      </c>
      <c r="I135" s="49">
        <v>3000</v>
      </c>
      <c r="J135" s="6"/>
    </row>
    <row r="136" spans="1:10" ht="11.25" customHeight="1">
      <c r="A136" s="42"/>
      <c r="B136" s="42"/>
      <c r="C136" s="42"/>
      <c r="D136" s="49"/>
      <c r="E136" s="49"/>
      <c r="F136" s="49"/>
      <c r="G136" s="55"/>
      <c r="H136" s="49"/>
      <c r="I136" s="49"/>
      <c r="J136" s="6"/>
    </row>
    <row r="137" spans="1:10" ht="68.25" customHeight="1">
      <c r="A137" s="42"/>
      <c r="B137" s="42"/>
      <c r="C137" s="19" t="s">
        <v>6</v>
      </c>
      <c r="D137" s="15">
        <f>SUM(E137+F137+G137+H137+I137)</f>
        <v>19285.3</v>
      </c>
      <c r="E137" s="15">
        <v>2175.8000000000002</v>
      </c>
      <c r="F137" s="15">
        <v>4209.5</v>
      </c>
      <c r="G137" s="13">
        <v>7900</v>
      </c>
      <c r="H137" s="15">
        <v>2500</v>
      </c>
      <c r="I137" s="15">
        <v>2500</v>
      </c>
      <c r="J137" s="6"/>
    </row>
    <row r="138" spans="1:10">
      <c r="A138" s="42" t="s">
        <v>66</v>
      </c>
      <c r="B138" s="42"/>
      <c r="C138" s="19" t="s">
        <v>13</v>
      </c>
      <c r="D138" s="15">
        <f>SUM(E138+F138+G138+H138+I138)</f>
        <v>21013.599999999999</v>
      </c>
      <c r="E138" s="15">
        <f>E139</f>
        <v>4644.6000000000004</v>
      </c>
      <c r="F138" s="15">
        <f>F139</f>
        <v>4533.5</v>
      </c>
      <c r="G138" s="13">
        <f>G139</f>
        <v>3835.5</v>
      </c>
      <c r="H138" s="15">
        <v>4000</v>
      </c>
      <c r="I138" s="15">
        <f>I139</f>
        <v>4000</v>
      </c>
      <c r="J138" s="6"/>
    </row>
    <row r="139" spans="1:10" ht="16.5" customHeight="1">
      <c r="A139" s="42"/>
      <c r="B139" s="42"/>
      <c r="C139" s="42" t="s">
        <v>6</v>
      </c>
      <c r="D139" s="49">
        <f>SUM(E139+F139+G139+H139+I139)</f>
        <v>21013.599999999999</v>
      </c>
      <c r="E139" s="49">
        <v>4644.6000000000004</v>
      </c>
      <c r="F139" s="49">
        <v>4533.5</v>
      </c>
      <c r="G139" s="55">
        <v>3835.5</v>
      </c>
      <c r="H139" s="49">
        <v>4000</v>
      </c>
      <c r="I139" s="49">
        <v>4000</v>
      </c>
      <c r="J139" s="6"/>
    </row>
    <row r="140" spans="1:10" ht="12" customHeight="1">
      <c r="A140" s="42"/>
      <c r="B140" s="42"/>
      <c r="C140" s="42"/>
      <c r="D140" s="49"/>
      <c r="E140" s="49"/>
      <c r="F140" s="49"/>
      <c r="G140" s="55"/>
      <c r="H140" s="49"/>
      <c r="I140" s="49"/>
      <c r="J140" s="6"/>
    </row>
    <row r="141" spans="1:10" ht="18.75" customHeight="1">
      <c r="A141" s="40" t="s">
        <v>89</v>
      </c>
      <c r="B141" s="43" t="s">
        <v>0</v>
      </c>
      <c r="C141" s="42" t="s">
        <v>13</v>
      </c>
      <c r="D141" s="49">
        <f>SUM(E141+F141+G141+H141+I141)</f>
        <v>2449.6</v>
      </c>
      <c r="E141" s="49">
        <v>0</v>
      </c>
      <c r="F141" s="49">
        <v>2449.6</v>
      </c>
      <c r="G141" s="55">
        <v>0</v>
      </c>
      <c r="H141" s="49">
        <v>0</v>
      </c>
      <c r="I141" s="49">
        <v>0</v>
      </c>
      <c r="J141" s="6"/>
    </row>
    <row r="142" spans="1:10" ht="17.25" customHeight="1">
      <c r="A142" s="53"/>
      <c r="B142" s="65"/>
      <c r="C142" s="42"/>
      <c r="D142" s="49"/>
      <c r="E142" s="49"/>
      <c r="F142" s="49"/>
      <c r="G142" s="55"/>
      <c r="H142" s="49"/>
      <c r="I142" s="49"/>
      <c r="J142" s="6"/>
    </row>
    <row r="143" spans="1:10" ht="24" customHeight="1">
      <c r="A143" s="53"/>
      <c r="B143" s="65"/>
      <c r="C143" s="42"/>
      <c r="D143" s="49"/>
      <c r="E143" s="49"/>
      <c r="F143" s="49"/>
      <c r="G143" s="55"/>
      <c r="H143" s="49"/>
      <c r="I143" s="49"/>
      <c r="J143" s="6"/>
    </row>
    <row r="144" spans="1:10" ht="21.75" customHeight="1">
      <c r="A144" s="53"/>
      <c r="B144" s="65"/>
      <c r="C144" s="42" t="s">
        <v>15</v>
      </c>
      <c r="D144" s="49">
        <f>SUM(E144+F144+G144+H144+I144)</f>
        <v>3891.6</v>
      </c>
      <c r="E144" s="49">
        <v>1442</v>
      </c>
      <c r="F144" s="49">
        <v>2449.6</v>
      </c>
      <c r="G144" s="55">
        <v>0</v>
      </c>
      <c r="H144" s="49">
        <v>0</v>
      </c>
      <c r="I144" s="49">
        <v>0</v>
      </c>
      <c r="J144" s="6"/>
    </row>
    <row r="145" spans="1:10" ht="30" customHeight="1">
      <c r="A145" s="41"/>
      <c r="B145" s="44"/>
      <c r="C145" s="42"/>
      <c r="D145" s="49"/>
      <c r="E145" s="49"/>
      <c r="F145" s="49"/>
      <c r="G145" s="55"/>
      <c r="H145" s="49"/>
      <c r="I145" s="49"/>
      <c r="J145" s="6"/>
    </row>
    <row r="146" spans="1:10">
      <c r="A146" s="42" t="s">
        <v>69</v>
      </c>
      <c r="B146" s="45" t="s">
        <v>0</v>
      </c>
      <c r="C146" s="42" t="s">
        <v>1</v>
      </c>
      <c r="D146" s="49">
        <f>SUM(E146+F146+G146+H146+I146)</f>
        <v>0</v>
      </c>
      <c r="E146" s="49">
        <f>E149</f>
        <v>0</v>
      </c>
      <c r="F146" s="49">
        <f>F149</f>
        <v>0</v>
      </c>
      <c r="G146" s="55">
        <f>G149</f>
        <v>0</v>
      </c>
      <c r="H146" s="49">
        <f>H149</f>
        <v>0</v>
      </c>
      <c r="I146" s="49">
        <f>I149</f>
        <v>0</v>
      </c>
      <c r="J146" s="6"/>
    </row>
    <row r="147" spans="1:10">
      <c r="A147" s="42"/>
      <c r="B147" s="45"/>
      <c r="C147" s="42"/>
      <c r="D147" s="49"/>
      <c r="E147" s="49"/>
      <c r="F147" s="49"/>
      <c r="G147" s="55"/>
      <c r="H147" s="49"/>
      <c r="I147" s="49"/>
      <c r="J147" s="6"/>
    </row>
    <row r="148" spans="1:10">
      <c r="A148" s="42"/>
      <c r="B148" s="45"/>
      <c r="C148" s="42"/>
      <c r="D148" s="49"/>
      <c r="E148" s="49"/>
      <c r="F148" s="49"/>
      <c r="G148" s="55"/>
      <c r="H148" s="49"/>
      <c r="I148" s="49"/>
      <c r="J148" s="6"/>
    </row>
    <row r="149" spans="1:10" ht="25.5">
      <c r="A149" s="42"/>
      <c r="B149" s="45"/>
      <c r="C149" s="19" t="s">
        <v>16</v>
      </c>
      <c r="D149" s="16">
        <f>SUM(E149+F149+G149+H149+I149)</f>
        <v>0</v>
      </c>
      <c r="E149" s="16">
        <v>0</v>
      </c>
      <c r="F149" s="16">
        <v>0</v>
      </c>
      <c r="G149" s="13">
        <v>0</v>
      </c>
      <c r="H149" s="16">
        <v>0</v>
      </c>
      <c r="I149" s="16">
        <v>0</v>
      </c>
      <c r="J149" s="6"/>
    </row>
    <row r="150" spans="1:10" ht="25.5">
      <c r="A150" s="42"/>
      <c r="B150" s="45"/>
      <c r="C150" s="19" t="s">
        <v>7</v>
      </c>
      <c r="D150" s="16"/>
      <c r="E150" s="16"/>
      <c r="F150" s="16"/>
      <c r="G150" s="13"/>
      <c r="H150" s="16"/>
      <c r="I150" s="16"/>
      <c r="J150" s="6"/>
    </row>
    <row r="151" spans="1:10" ht="48.75" customHeight="1">
      <c r="A151" s="42"/>
      <c r="B151" s="45"/>
      <c r="C151" s="19" t="s">
        <v>17</v>
      </c>
      <c r="D151" s="16"/>
      <c r="E151" s="16"/>
      <c r="F151" s="16"/>
      <c r="G151" s="13"/>
      <c r="H151" s="16"/>
      <c r="I151" s="16"/>
      <c r="J151" s="6"/>
    </row>
    <row r="152" spans="1:10" ht="25.5">
      <c r="A152" s="42"/>
      <c r="B152" s="45"/>
      <c r="C152" s="19" t="s">
        <v>9</v>
      </c>
      <c r="D152" s="16"/>
      <c r="E152" s="16"/>
      <c r="F152" s="16"/>
      <c r="G152" s="13"/>
      <c r="H152" s="16"/>
      <c r="I152" s="16"/>
      <c r="J152" s="6"/>
    </row>
    <row r="153" spans="1:10" ht="25.5" customHeight="1">
      <c r="A153" s="40" t="s">
        <v>70</v>
      </c>
      <c r="B153" s="45" t="s">
        <v>0</v>
      </c>
      <c r="C153" s="42" t="s">
        <v>13</v>
      </c>
      <c r="D153" s="56">
        <f>SUM(E153+F153+G153+H153+I153)</f>
        <v>7322.5</v>
      </c>
      <c r="E153" s="56">
        <f>SUM(E156+E157+E158)</f>
        <v>2232.6999999999998</v>
      </c>
      <c r="F153" s="56">
        <f>SUM(F156+F157+F158)</f>
        <v>806.59999999999991</v>
      </c>
      <c r="G153" s="55">
        <f>SUM(G156+G157+G158)</f>
        <v>1683.2</v>
      </c>
      <c r="H153" s="56">
        <f>SUM(H156+H157+H158)</f>
        <v>1300</v>
      </c>
      <c r="I153" s="56">
        <f>SUM(I156+I157+I158)</f>
        <v>1300</v>
      </c>
      <c r="J153" s="6"/>
    </row>
    <row r="154" spans="1:10">
      <c r="A154" s="53"/>
      <c r="B154" s="45"/>
      <c r="C154" s="42"/>
      <c r="D154" s="56"/>
      <c r="E154" s="56"/>
      <c r="F154" s="56"/>
      <c r="G154" s="55"/>
      <c r="H154" s="56"/>
      <c r="I154" s="56"/>
      <c r="J154" s="6"/>
    </row>
    <row r="155" spans="1:10">
      <c r="A155" s="53"/>
      <c r="B155" s="45"/>
      <c r="C155" s="42"/>
      <c r="D155" s="56"/>
      <c r="E155" s="56"/>
      <c r="F155" s="56"/>
      <c r="G155" s="55"/>
      <c r="H155" s="56"/>
      <c r="I155" s="56"/>
      <c r="J155" s="6"/>
    </row>
    <row r="156" spans="1:10">
      <c r="A156" s="53"/>
      <c r="B156" s="45"/>
      <c r="C156" s="19" t="s">
        <v>11</v>
      </c>
      <c r="D156" s="16">
        <f>SUM(E156+F156+G156+H156+I156)</f>
        <v>3610.8</v>
      </c>
      <c r="E156" s="16">
        <v>640.4</v>
      </c>
      <c r="F156" s="16">
        <v>488.4</v>
      </c>
      <c r="G156" s="13">
        <v>682</v>
      </c>
      <c r="H156" s="16">
        <v>900</v>
      </c>
      <c r="I156" s="16">
        <v>900</v>
      </c>
      <c r="J156" s="6"/>
    </row>
    <row r="157" spans="1:10" ht="32.450000000000003" customHeight="1">
      <c r="A157" s="41"/>
      <c r="B157" s="45"/>
      <c r="C157" s="19" t="s">
        <v>15</v>
      </c>
      <c r="D157" s="16">
        <f>SUM(E157+F157+G157+H157+I157)</f>
        <v>3111.7</v>
      </c>
      <c r="E157" s="16">
        <v>992.3</v>
      </c>
      <c r="F157" s="16">
        <v>318.2</v>
      </c>
      <c r="G157" s="13">
        <v>1001.2</v>
      </c>
      <c r="H157" s="16">
        <v>400</v>
      </c>
      <c r="I157" s="16">
        <v>400</v>
      </c>
      <c r="J157" s="6"/>
    </row>
    <row r="158" spans="1:10" ht="15" customHeight="1">
      <c r="A158" s="42" t="s">
        <v>47</v>
      </c>
      <c r="B158" s="45"/>
      <c r="C158" s="19" t="s">
        <v>13</v>
      </c>
      <c r="D158" s="16">
        <v>600</v>
      </c>
      <c r="E158" s="16">
        <v>600</v>
      </c>
      <c r="F158" s="16">
        <v>0</v>
      </c>
      <c r="G158" s="13">
        <v>0</v>
      </c>
      <c r="H158" s="16">
        <v>0</v>
      </c>
      <c r="I158" s="16">
        <v>0</v>
      </c>
      <c r="J158" s="6"/>
    </row>
    <row r="159" spans="1:10">
      <c r="A159" s="42"/>
      <c r="B159" s="45"/>
      <c r="C159" s="42" t="s">
        <v>11</v>
      </c>
      <c r="D159" s="56"/>
      <c r="E159" s="56"/>
      <c r="F159" s="56"/>
      <c r="G159" s="55"/>
      <c r="H159" s="56"/>
      <c r="I159" s="56"/>
      <c r="J159" s="6"/>
    </row>
    <row r="160" spans="1:10">
      <c r="A160" s="42"/>
      <c r="B160" s="45"/>
      <c r="C160" s="42"/>
      <c r="D160" s="56"/>
      <c r="E160" s="56"/>
      <c r="F160" s="56"/>
      <c r="G160" s="55"/>
      <c r="H160" s="56"/>
      <c r="I160" s="56"/>
      <c r="J160" s="6"/>
    </row>
    <row r="161" spans="1:10" ht="15" customHeight="1">
      <c r="A161" s="42"/>
      <c r="B161" s="45"/>
      <c r="C161" s="42" t="s">
        <v>15</v>
      </c>
      <c r="D161" s="56">
        <v>600</v>
      </c>
      <c r="E161" s="56">
        <v>600</v>
      </c>
      <c r="F161" s="56">
        <v>0</v>
      </c>
      <c r="G161" s="55">
        <v>0</v>
      </c>
      <c r="H161" s="56">
        <v>0</v>
      </c>
      <c r="I161" s="56">
        <v>0</v>
      </c>
      <c r="J161" s="6"/>
    </row>
    <row r="162" spans="1:10">
      <c r="A162" s="42"/>
      <c r="B162" s="45"/>
      <c r="C162" s="42"/>
      <c r="D162" s="56"/>
      <c r="E162" s="56"/>
      <c r="F162" s="56"/>
      <c r="G162" s="55"/>
      <c r="H162" s="56"/>
      <c r="I162" s="56"/>
      <c r="J162" s="6"/>
    </row>
    <row r="163" spans="1:10">
      <c r="A163" s="51" t="s">
        <v>71</v>
      </c>
      <c r="B163" s="45"/>
      <c r="C163" s="42" t="s">
        <v>13</v>
      </c>
      <c r="D163" s="56">
        <f>SUM(E163+F163+G163+H163+I163)</f>
        <v>326.5</v>
      </c>
      <c r="E163" s="56">
        <f>SUM(E166+E168)</f>
        <v>126.5</v>
      </c>
      <c r="F163" s="56">
        <v>0</v>
      </c>
      <c r="G163" s="55">
        <f>SUM(G166+G168)</f>
        <v>0</v>
      </c>
      <c r="H163" s="56">
        <f>SUM(H166+H168)</f>
        <v>100</v>
      </c>
      <c r="I163" s="56">
        <v>100</v>
      </c>
      <c r="J163" s="6"/>
    </row>
    <row r="164" spans="1:10">
      <c r="A164" s="63"/>
      <c r="B164" s="45"/>
      <c r="C164" s="42"/>
      <c r="D164" s="56"/>
      <c r="E164" s="56"/>
      <c r="F164" s="56"/>
      <c r="G164" s="55"/>
      <c r="H164" s="56"/>
      <c r="I164" s="56"/>
      <c r="J164" s="6"/>
    </row>
    <row r="165" spans="1:10">
      <c r="A165" s="63"/>
      <c r="B165" s="45"/>
      <c r="C165" s="42"/>
      <c r="D165" s="56"/>
      <c r="E165" s="56"/>
      <c r="F165" s="56"/>
      <c r="G165" s="55"/>
      <c r="H165" s="56"/>
      <c r="I165" s="56"/>
      <c r="J165" s="6"/>
    </row>
    <row r="166" spans="1:10">
      <c r="A166" s="63"/>
      <c r="B166" s="45"/>
      <c r="C166" s="42" t="s">
        <v>6</v>
      </c>
      <c r="D166" s="49">
        <f>SUM(E166+F166)</f>
        <v>25</v>
      </c>
      <c r="E166" s="49">
        <v>25</v>
      </c>
      <c r="F166" s="49">
        <v>0</v>
      </c>
      <c r="G166" s="55">
        <v>0</v>
      </c>
      <c r="H166" s="49">
        <v>0</v>
      </c>
      <c r="I166" s="49">
        <v>0</v>
      </c>
      <c r="J166" s="6"/>
    </row>
    <row r="167" spans="1:10">
      <c r="A167" s="63"/>
      <c r="B167" s="45"/>
      <c r="C167" s="42"/>
      <c r="D167" s="49"/>
      <c r="E167" s="49"/>
      <c r="F167" s="49"/>
      <c r="G167" s="55"/>
      <c r="H167" s="49"/>
      <c r="I167" s="49"/>
      <c r="J167" s="6"/>
    </row>
    <row r="168" spans="1:10" ht="16.5" customHeight="1">
      <c r="A168" s="63"/>
      <c r="B168" s="45"/>
      <c r="C168" s="40" t="s">
        <v>19</v>
      </c>
      <c r="D168" s="57">
        <f>SUM(E168+F168+G168+H168+I168)</f>
        <v>301.5</v>
      </c>
      <c r="E168" s="57">
        <v>101.5</v>
      </c>
      <c r="F168" s="57">
        <v>0</v>
      </c>
      <c r="G168" s="59">
        <v>0</v>
      </c>
      <c r="H168" s="57">
        <v>100</v>
      </c>
      <c r="I168" s="57">
        <v>100</v>
      </c>
      <c r="J168" s="6"/>
    </row>
    <row r="169" spans="1:10">
      <c r="A169" s="64"/>
      <c r="B169" s="45"/>
      <c r="C169" s="41"/>
      <c r="D169" s="58"/>
      <c r="E169" s="58"/>
      <c r="F169" s="58"/>
      <c r="G169" s="60"/>
      <c r="H169" s="58"/>
      <c r="I169" s="58"/>
      <c r="J169" s="6"/>
    </row>
    <row r="170" spans="1:10" ht="20.25" customHeight="1">
      <c r="A170" s="40" t="s">
        <v>46</v>
      </c>
      <c r="B170" s="45" t="s">
        <v>0</v>
      </c>
      <c r="C170" s="51" t="s">
        <v>13</v>
      </c>
      <c r="D170" s="57">
        <f>E170+F170+G170+H170+I170</f>
        <v>525.29999999999995</v>
      </c>
      <c r="E170" s="57">
        <f>E172+E174</f>
        <v>8.6</v>
      </c>
      <c r="F170" s="57">
        <f>F172+F174</f>
        <v>352.2</v>
      </c>
      <c r="G170" s="59">
        <f>G172+G174</f>
        <v>164.5</v>
      </c>
      <c r="H170" s="57">
        <f>H172+H174</f>
        <v>0</v>
      </c>
      <c r="I170" s="57">
        <f>I172+I174</f>
        <v>0</v>
      </c>
      <c r="J170" s="6"/>
    </row>
    <row r="171" spans="1:10" ht="12" customHeight="1">
      <c r="A171" s="53"/>
      <c r="B171" s="45"/>
      <c r="C171" s="64"/>
      <c r="D171" s="58"/>
      <c r="E171" s="58"/>
      <c r="F171" s="58"/>
      <c r="G171" s="60"/>
      <c r="H171" s="58"/>
      <c r="I171" s="58"/>
      <c r="J171" s="6"/>
    </row>
    <row r="172" spans="1:10" ht="13.5" customHeight="1">
      <c r="A172" s="53"/>
      <c r="B172" s="45"/>
      <c r="C172" s="51" t="s">
        <v>11</v>
      </c>
      <c r="D172" s="57">
        <f>E172+F172+G172+H172+I172</f>
        <v>525.29999999999995</v>
      </c>
      <c r="E172" s="57">
        <v>8.6</v>
      </c>
      <c r="F172" s="57">
        <v>352.2</v>
      </c>
      <c r="G172" s="59">
        <v>164.5</v>
      </c>
      <c r="H172" s="57">
        <v>0</v>
      </c>
      <c r="I172" s="57">
        <v>0</v>
      </c>
      <c r="J172" s="6"/>
    </row>
    <row r="173" spans="1:10">
      <c r="A173" s="53"/>
      <c r="B173" s="45"/>
      <c r="C173" s="64"/>
      <c r="D173" s="58"/>
      <c r="E173" s="58"/>
      <c r="F173" s="58"/>
      <c r="G173" s="60"/>
      <c r="H173" s="58"/>
      <c r="I173" s="58"/>
      <c r="J173" s="6"/>
    </row>
    <row r="174" spans="1:10" ht="15" customHeight="1">
      <c r="A174" s="53"/>
      <c r="B174" s="45"/>
      <c r="C174" s="51" t="s">
        <v>15</v>
      </c>
      <c r="D174" s="57">
        <f>E174+F174+G174+H174+I174</f>
        <v>0</v>
      </c>
      <c r="E174" s="57">
        <v>0</v>
      </c>
      <c r="F174" s="57">
        <v>0</v>
      </c>
      <c r="G174" s="59">
        <v>0</v>
      </c>
      <c r="H174" s="57">
        <v>0</v>
      </c>
      <c r="I174" s="57">
        <v>0</v>
      </c>
      <c r="J174" s="6"/>
    </row>
    <row r="175" spans="1:10">
      <c r="A175" s="41"/>
      <c r="B175" s="45"/>
      <c r="C175" s="64"/>
      <c r="D175" s="58"/>
      <c r="E175" s="58"/>
      <c r="F175" s="58"/>
      <c r="G175" s="60"/>
      <c r="H175" s="58"/>
      <c r="I175" s="58"/>
      <c r="J175" s="6"/>
    </row>
    <row r="176" spans="1:10">
      <c r="A176" s="42" t="s">
        <v>72</v>
      </c>
      <c r="B176" s="45"/>
      <c r="C176" s="42" t="s">
        <v>13</v>
      </c>
      <c r="D176" s="49">
        <v>7200</v>
      </c>
      <c r="E176" s="49"/>
      <c r="F176" s="49"/>
      <c r="G176" s="55">
        <v>7200</v>
      </c>
      <c r="H176" s="49"/>
      <c r="I176" s="49"/>
      <c r="J176" s="6"/>
    </row>
    <row r="177" spans="1:10">
      <c r="A177" s="42"/>
      <c r="B177" s="45"/>
      <c r="C177" s="42"/>
      <c r="D177" s="49"/>
      <c r="E177" s="49"/>
      <c r="F177" s="49"/>
      <c r="G177" s="55"/>
      <c r="H177" s="49"/>
      <c r="I177" s="49"/>
      <c r="J177" s="6"/>
    </row>
    <row r="178" spans="1:10">
      <c r="A178" s="42"/>
      <c r="B178" s="45"/>
      <c r="C178" s="19" t="s">
        <v>2</v>
      </c>
      <c r="D178" s="15">
        <v>7200</v>
      </c>
      <c r="E178" s="15"/>
      <c r="F178" s="15"/>
      <c r="G178" s="13">
        <v>7200</v>
      </c>
      <c r="H178" s="15"/>
      <c r="I178" s="15"/>
      <c r="J178" s="6"/>
    </row>
    <row r="179" spans="1:10" ht="59.25" customHeight="1">
      <c r="A179" s="42"/>
      <c r="B179" s="45"/>
      <c r="C179" s="19" t="s">
        <v>18</v>
      </c>
      <c r="D179" s="15"/>
      <c r="E179" s="15"/>
      <c r="F179" s="15"/>
      <c r="G179" s="13"/>
      <c r="H179" s="15"/>
      <c r="I179" s="15"/>
      <c r="J179" s="6"/>
    </row>
    <row r="180" spans="1:10" ht="15" customHeight="1">
      <c r="A180" s="40" t="s">
        <v>73</v>
      </c>
      <c r="B180" s="45"/>
      <c r="C180" s="19" t="s">
        <v>13</v>
      </c>
      <c r="D180" s="16">
        <f t="shared" ref="D180:I180" si="2">D181+D183</f>
        <v>100</v>
      </c>
      <c r="E180" s="16">
        <f t="shared" si="2"/>
        <v>0</v>
      </c>
      <c r="F180" s="16">
        <f t="shared" si="2"/>
        <v>100</v>
      </c>
      <c r="G180" s="13">
        <f t="shared" si="2"/>
        <v>0</v>
      </c>
      <c r="H180" s="16">
        <f t="shared" si="2"/>
        <v>0</v>
      </c>
      <c r="I180" s="16">
        <f t="shared" si="2"/>
        <v>0</v>
      </c>
      <c r="J180" s="6"/>
    </row>
    <row r="181" spans="1:10">
      <c r="A181" s="53"/>
      <c r="B181" s="45"/>
      <c r="C181" s="42" t="s">
        <v>15</v>
      </c>
      <c r="D181" s="56">
        <f>E181+F181+G181+H181+I181</f>
        <v>0</v>
      </c>
      <c r="E181" s="56">
        <v>0</v>
      </c>
      <c r="F181" s="56"/>
      <c r="G181" s="55">
        <v>0</v>
      </c>
      <c r="H181" s="56">
        <v>0</v>
      </c>
      <c r="I181" s="56">
        <v>0</v>
      </c>
      <c r="J181" s="6"/>
    </row>
    <row r="182" spans="1:10">
      <c r="A182" s="53"/>
      <c r="B182" s="45"/>
      <c r="C182" s="42"/>
      <c r="D182" s="56"/>
      <c r="E182" s="56"/>
      <c r="F182" s="56"/>
      <c r="G182" s="55"/>
      <c r="H182" s="56"/>
      <c r="I182" s="56"/>
      <c r="J182" s="6"/>
    </row>
    <row r="183" spans="1:10">
      <c r="A183" s="53"/>
      <c r="B183" s="45"/>
      <c r="C183" s="42" t="s">
        <v>11</v>
      </c>
      <c r="D183" s="56">
        <f>E183+F183+G183+H183+I183</f>
        <v>100</v>
      </c>
      <c r="E183" s="56">
        <v>0</v>
      </c>
      <c r="F183" s="56">
        <v>100</v>
      </c>
      <c r="G183" s="55">
        <v>0</v>
      </c>
      <c r="H183" s="56">
        <v>0</v>
      </c>
      <c r="I183" s="56">
        <v>0</v>
      </c>
      <c r="J183" s="6"/>
    </row>
    <row r="184" spans="1:10">
      <c r="A184" s="41"/>
      <c r="B184" s="45"/>
      <c r="C184" s="42"/>
      <c r="D184" s="56"/>
      <c r="E184" s="56"/>
      <c r="F184" s="56"/>
      <c r="G184" s="55"/>
      <c r="H184" s="56"/>
      <c r="I184" s="56"/>
      <c r="J184" s="6"/>
    </row>
    <row r="185" spans="1:10">
      <c r="A185" s="42" t="s">
        <v>74</v>
      </c>
      <c r="B185" s="45"/>
      <c r="C185" s="19" t="s">
        <v>13</v>
      </c>
      <c r="D185" s="16">
        <v>50</v>
      </c>
      <c r="E185" s="16">
        <f>SUM(E186:E188)</f>
        <v>50</v>
      </c>
      <c r="F185" s="16">
        <f>SUM(F186:F188)</f>
        <v>0</v>
      </c>
      <c r="G185" s="13">
        <f>SUM(G186:G188)</f>
        <v>0</v>
      </c>
      <c r="H185" s="16">
        <f>SUM(H186:H188)</f>
        <v>0</v>
      </c>
      <c r="I185" s="16">
        <f>SUM(I186:I188)</f>
        <v>0</v>
      </c>
      <c r="J185" s="6"/>
    </row>
    <row r="186" spans="1:10">
      <c r="A186" s="42"/>
      <c r="B186" s="45"/>
      <c r="C186" s="42" t="s">
        <v>15</v>
      </c>
      <c r="D186" s="56">
        <f>E186</f>
        <v>50</v>
      </c>
      <c r="E186" s="56">
        <v>50</v>
      </c>
      <c r="F186" s="61">
        <v>0</v>
      </c>
      <c r="G186" s="59">
        <v>0</v>
      </c>
      <c r="H186" s="61">
        <v>0</v>
      </c>
      <c r="I186" s="61">
        <v>0</v>
      </c>
      <c r="J186" s="6"/>
    </row>
    <row r="187" spans="1:10">
      <c r="A187" s="42"/>
      <c r="B187" s="45"/>
      <c r="C187" s="42"/>
      <c r="D187" s="56"/>
      <c r="E187" s="56"/>
      <c r="F187" s="62"/>
      <c r="G187" s="60"/>
      <c r="H187" s="62"/>
      <c r="I187" s="62"/>
      <c r="J187" s="6"/>
    </row>
    <row r="188" spans="1:10">
      <c r="A188" s="42"/>
      <c r="B188" s="45"/>
      <c r="C188" s="19" t="s">
        <v>11</v>
      </c>
      <c r="D188" s="16">
        <v>0</v>
      </c>
      <c r="E188" s="16">
        <v>0</v>
      </c>
      <c r="F188" s="16">
        <v>0</v>
      </c>
      <c r="G188" s="13">
        <v>0</v>
      </c>
      <c r="H188" s="16">
        <v>0</v>
      </c>
      <c r="I188" s="16">
        <v>0</v>
      </c>
      <c r="J188" s="6"/>
    </row>
    <row r="189" spans="1:10" ht="28.5" customHeight="1">
      <c r="A189" s="42" t="s">
        <v>75</v>
      </c>
      <c r="B189" s="45" t="s">
        <v>0</v>
      </c>
      <c r="C189" s="19" t="s">
        <v>13</v>
      </c>
      <c r="D189" s="16">
        <f>D191</f>
        <v>3741.2</v>
      </c>
      <c r="E189" s="16">
        <f>E191</f>
        <v>523.20000000000005</v>
      </c>
      <c r="F189" s="16">
        <f>F191</f>
        <v>0</v>
      </c>
      <c r="G189" s="13">
        <f>G191</f>
        <v>1218</v>
      </c>
      <c r="H189" s="16">
        <f>H191</f>
        <v>1000</v>
      </c>
      <c r="I189" s="16">
        <v>1000</v>
      </c>
      <c r="J189" s="6"/>
    </row>
    <row r="190" spans="1:10" ht="25.5">
      <c r="A190" s="42"/>
      <c r="B190" s="45"/>
      <c r="C190" s="19" t="s">
        <v>19</v>
      </c>
      <c r="D190" s="16"/>
      <c r="E190" s="16"/>
      <c r="F190" s="16"/>
      <c r="G190" s="13"/>
      <c r="H190" s="16"/>
      <c r="I190" s="16"/>
      <c r="J190" s="6"/>
    </row>
    <row r="191" spans="1:10">
      <c r="A191" s="42"/>
      <c r="B191" s="45"/>
      <c r="C191" s="19" t="s">
        <v>6</v>
      </c>
      <c r="D191" s="16">
        <f>SUM(E191+F191+G191+H191+I191)</f>
        <v>3741.2</v>
      </c>
      <c r="E191" s="16">
        <f>E194+E197</f>
        <v>523.20000000000005</v>
      </c>
      <c r="F191" s="16">
        <v>0</v>
      </c>
      <c r="G191" s="13">
        <v>1218</v>
      </c>
      <c r="H191" s="16">
        <v>1000</v>
      </c>
      <c r="I191" s="16">
        <v>1000</v>
      </c>
      <c r="J191" s="6"/>
    </row>
    <row r="192" spans="1:10" ht="25.5" customHeight="1">
      <c r="A192" s="43" t="s">
        <v>55</v>
      </c>
      <c r="B192" s="43" t="s">
        <v>0</v>
      </c>
      <c r="C192" s="19" t="s">
        <v>13</v>
      </c>
      <c r="D192" s="16">
        <f>SUM(E192+F192+G192+H192+I192)</f>
        <v>3355.6</v>
      </c>
      <c r="E192" s="16">
        <f>E194</f>
        <v>137.6</v>
      </c>
      <c r="F192" s="16">
        <v>0</v>
      </c>
      <c r="G192" s="13">
        <v>1218</v>
      </c>
      <c r="H192" s="16">
        <v>1000</v>
      </c>
      <c r="I192" s="16">
        <v>1000</v>
      </c>
      <c r="J192" s="6"/>
    </row>
    <row r="193" spans="1:10" ht="25.5">
      <c r="A193" s="65"/>
      <c r="B193" s="65"/>
      <c r="C193" s="19" t="s">
        <v>19</v>
      </c>
      <c r="D193" s="16">
        <f>SUM(E193+F193+G193+H193+I193)</f>
        <v>0</v>
      </c>
      <c r="E193" s="16"/>
      <c r="F193" s="16"/>
      <c r="G193" s="13"/>
      <c r="H193" s="16"/>
      <c r="I193" s="16"/>
      <c r="J193" s="6"/>
    </row>
    <row r="194" spans="1:10">
      <c r="A194" s="44"/>
      <c r="B194" s="44"/>
      <c r="C194" s="19" t="s">
        <v>6</v>
      </c>
      <c r="D194" s="16">
        <f>SUM(E194+F194+G194+H194+I194)</f>
        <v>3355.6</v>
      </c>
      <c r="E194" s="16">
        <v>137.6</v>
      </c>
      <c r="F194" s="16">
        <v>0</v>
      </c>
      <c r="G194" s="13">
        <v>1218</v>
      </c>
      <c r="H194" s="16">
        <v>1000</v>
      </c>
      <c r="I194" s="16">
        <v>1000</v>
      </c>
      <c r="J194" s="6"/>
    </row>
    <row r="195" spans="1:10" ht="38.25" customHeight="1">
      <c r="A195" s="40" t="s">
        <v>56</v>
      </c>
      <c r="B195" s="45" t="s">
        <v>0</v>
      </c>
      <c r="C195" s="19" t="s">
        <v>13</v>
      </c>
      <c r="D195" s="16">
        <f>D197</f>
        <v>385.6</v>
      </c>
      <c r="E195" s="16">
        <f>E197</f>
        <v>385.6</v>
      </c>
      <c r="F195" s="16">
        <v>0</v>
      </c>
      <c r="G195" s="13">
        <v>0</v>
      </c>
      <c r="H195" s="16">
        <v>0</v>
      </c>
      <c r="I195" s="16">
        <v>0</v>
      </c>
      <c r="J195" s="6"/>
    </row>
    <row r="196" spans="1:10" ht="25.5">
      <c r="A196" s="53"/>
      <c r="B196" s="45"/>
      <c r="C196" s="19" t="s">
        <v>19</v>
      </c>
      <c r="D196" s="16"/>
      <c r="E196" s="16"/>
      <c r="F196" s="16"/>
      <c r="G196" s="13"/>
      <c r="H196" s="16"/>
      <c r="I196" s="16"/>
      <c r="J196" s="6"/>
    </row>
    <row r="197" spans="1:10">
      <c r="A197" s="41"/>
      <c r="B197" s="45"/>
      <c r="C197" s="19" t="s">
        <v>6</v>
      </c>
      <c r="D197" s="16">
        <f>SUM(E197+F197+G197+H197+I197)</f>
        <v>385.6</v>
      </c>
      <c r="E197" s="16">
        <v>385.6</v>
      </c>
      <c r="F197" s="16">
        <v>0</v>
      </c>
      <c r="G197" s="13">
        <v>0</v>
      </c>
      <c r="H197" s="16">
        <v>0</v>
      </c>
      <c r="I197" s="16">
        <v>0</v>
      </c>
      <c r="J197" s="6"/>
    </row>
    <row r="198" spans="1:10">
      <c r="A198" s="42" t="s">
        <v>76</v>
      </c>
      <c r="B198" s="45" t="s">
        <v>0</v>
      </c>
      <c r="C198" s="19" t="s">
        <v>13</v>
      </c>
      <c r="D198" s="16">
        <f>SUM(E198+F198+G198+H198+I198)</f>
        <v>2196.6</v>
      </c>
      <c r="E198" s="16">
        <f>SUM(E199+E200)</f>
        <v>1331.6</v>
      </c>
      <c r="F198" s="16">
        <f>SUM(F199+F200)</f>
        <v>450</v>
      </c>
      <c r="G198" s="13">
        <f>SUM(G199+G200)</f>
        <v>415</v>
      </c>
      <c r="H198" s="16">
        <f>SUM(H199+H200)</f>
        <v>0</v>
      </c>
      <c r="I198" s="16">
        <f>SUM(I199+I200)</f>
        <v>0</v>
      </c>
      <c r="J198" s="6"/>
    </row>
    <row r="199" spans="1:10" ht="25.5">
      <c r="A199" s="42"/>
      <c r="B199" s="45"/>
      <c r="C199" s="19" t="s">
        <v>20</v>
      </c>
      <c r="D199" s="16">
        <f>E199+F199+G199+H199+I199</f>
        <v>1185.5999999999999</v>
      </c>
      <c r="E199" s="16">
        <v>435.6</v>
      </c>
      <c r="F199" s="16">
        <v>450</v>
      </c>
      <c r="G199" s="13">
        <v>300</v>
      </c>
      <c r="H199" s="16">
        <v>0</v>
      </c>
      <c r="I199" s="16">
        <v>0</v>
      </c>
      <c r="J199" s="6"/>
    </row>
    <row r="200" spans="1:10" ht="24.75" customHeight="1">
      <c r="A200" s="42"/>
      <c r="B200" s="45"/>
      <c r="C200" s="19" t="s">
        <v>6</v>
      </c>
      <c r="D200" s="16">
        <f>E200+F200+G200+H200+I200</f>
        <v>1011</v>
      </c>
      <c r="E200" s="16">
        <v>896</v>
      </c>
      <c r="F200" s="16">
        <v>0</v>
      </c>
      <c r="G200" s="13">
        <v>115</v>
      </c>
      <c r="H200" s="16">
        <v>0</v>
      </c>
      <c r="I200" s="16">
        <v>0</v>
      </c>
      <c r="J200" s="6"/>
    </row>
    <row r="201" spans="1:10" ht="34.5" customHeight="1">
      <c r="A201" s="40" t="s">
        <v>51</v>
      </c>
      <c r="B201" s="43" t="s">
        <v>0</v>
      </c>
      <c r="C201" s="19" t="s">
        <v>13</v>
      </c>
      <c r="D201" s="16">
        <v>74.400000000000006</v>
      </c>
      <c r="E201" s="16">
        <v>71.900000000000006</v>
      </c>
      <c r="F201" s="16">
        <v>0</v>
      </c>
      <c r="G201" s="13">
        <v>2.5</v>
      </c>
      <c r="H201" s="16">
        <v>0</v>
      </c>
      <c r="I201" s="16">
        <v>0</v>
      </c>
      <c r="J201" s="6"/>
    </row>
    <row r="202" spans="1:10" ht="39" customHeight="1">
      <c r="A202" s="41"/>
      <c r="B202" s="44"/>
      <c r="C202" s="19" t="s">
        <v>26</v>
      </c>
      <c r="D202" s="16">
        <v>74.400000000000006</v>
      </c>
      <c r="E202" s="16">
        <v>71.900000000000006</v>
      </c>
      <c r="F202" s="16">
        <v>0</v>
      </c>
      <c r="G202" s="13">
        <v>2.5</v>
      </c>
      <c r="H202" s="16">
        <v>0</v>
      </c>
      <c r="I202" s="16">
        <v>0</v>
      </c>
      <c r="J202" s="6"/>
    </row>
    <row r="203" spans="1:10" ht="65.25" customHeight="1">
      <c r="A203" s="40" t="s">
        <v>77</v>
      </c>
      <c r="B203" s="43" t="s">
        <v>0</v>
      </c>
      <c r="C203" s="19" t="s">
        <v>13</v>
      </c>
      <c r="D203" s="16">
        <f t="shared" ref="D203:D210" si="3">E203+F203+G203+H203+I203</f>
        <v>46500</v>
      </c>
      <c r="E203" s="16">
        <f>E204</f>
        <v>46500</v>
      </c>
      <c r="F203" s="16">
        <v>0</v>
      </c>
      <c r="G203" s="13">
        <v>0</v>
      </c>
      <c r="H203" s="16">
        <v>0</v>
      </c>
      <c r="I203" s="16">
        <v>0</v>
      </c>
      <c r="J203" s="6"/>
    </row>
    <row r="204" spans="1:10" ht="49.5" customHeight="1">
      <c r="A204" s="41"/>
      <c r="B204" s="44"/>
      <c r="C204" s="19" t="s">
        <v>18</v>
      </c>
      <c r="D204" s="16">
        <f t="shared" si="3"/>
        <v>46500</v>
      </c>
      <c r="E204" s="16">
        <v>46500</v>
      </c>
      <c r="F204" s="16">
        <v>0</v>
      </c>
      <c r="G204" s="13">
        <v>0</v>
      </c>
      <c r="H204" s="16">
        <v>0</v>
      </c>
      <c r="I204" s="16">
        <v>0</v>
      </c>
      <c r="J204" s="6"/>
    </row>
    <row r="205" spans="1:10" ht="49.5" customHeight="1">
      <c r="A205" s="40" t="s">
        <v>52</v>
      </c>
      <c r="B205" s="43" t="s">
        <v>0</v>
      </c>
      <c r="C205" s="19" t="s">
        <v>13</v>
      </c>
      <c r="D205" s="16">
        <f t="shared" si="3"/>
        <v>46500</v>
      </c>
      <c r="E205" s="16">
        <f>E206</f>
        <v>46500</v>
      </c>
      <c r="F205" s="16">
        <v>0</v>
      </c>
      <c r="G205" s="13">
        <v>0</v>
      </c>
      <c r="H205" s="16">
        <v>0</v>
      </c>
      <c r="I205" s="16">
        <v>0</v>
      </c>
      <c r="J205" s="6"/>
    </row>
    <row r="206" spans="1:10" ht="49.5" customHeight="1">
      <c r="A206" s="41"/>
      <c r="B206" s="44"/>
      <c r="C206" s="19" t="s">
        <v>18</v>
      </c>
      <c r="D206" s="16">
        <f t="shared" si="3"/>
        <v>46500</v>
      </c>
      <c r="E206" s="16">
        <v>46500</v>
      </c>
      <c r="F206" s="16">
        <v>0</v>
      </c>
      <c r="G206" s="13">
        <v>0</v>
      </c>
      <c r="H206" s="16">
        <v>0</v>
      </c>
      <c r="I206" s="16">
        <v>0</v>
      </c>
      <c r="J206" s="6"/>
    </row>
    <row r="207" spans="1:10" ht="49.5" customHeight="1">
      <c r="A207" s="40" t="s">
        <v>78</v>
      </c>
      <c r="B207" s="43" t="s">
        <v>0</v>
      </c>
      <c r="C207" s="19" t="s">
        <v>13</v>
      </c>
      <c r="D207" s="16">
        <f>E207+F207+G207+H207+I207</f>
        <v>354.6</v>
      </c>
      <c r="E207" s="16">
        <f>E208</f>
        <v>0</v>
      </c>
      <c r="F207" s="16">
        <v>354.6</v>
      </c>
      <c r="G207" s="13">
        <v>0</v>
      </c>
      <c r="H207" s="16">
        <v>0</v>
      </c>
      <c r="I207" s="16">
        <v>0</v>
      </c>
      <c r="J207" s="6"/>
    </row>
    <row r="208" spans="1:10" ht="49.5" customHeight="1">
      <c r="A208" s="41"/>
      <c r="B208" s="44"/>
      <c r="C208" s="19" t="s">
        <v>26</v>
      </c>
      <c r="D208" s="16">
        <f>E208+F208+G208+H208+I208</f>
        <v>354.6</v>
      </c>
      <c r="E208" s="16">
        <v>0</v>
      </c>
      <c r="F208" s="16">
        <v>354.6</v>
      </c>
      <c r="G208" s="13">
        <v>0</v>
      </c>
      <c r="H208" s="16">
        <v>0</v>
      </c>
      <c r="I208" s="16">
        <v>0</v>
      </c>
      <c r="J208" s="6"/>
    </row>
    <row r="209" spans="1:10" ht="15" customHeight="1">
      <c r="A209" s="43" t="s">
        <v>21</v>
      </c>
      <c r="B209" s="48" t="s">
        <v>0</v>
      </c>
      <c r="C209" s="20" t="s">
        <v>1</v>
      </c>
      <c r="D209" s="12">
        <f>E209+F209+G209+H209+I209</f>
        <v>32064.799999999999</v>
      </c>
      <c r="E209" s="12">
        <f>SUM(E210)</f>
        <v>5239.8999999999996</v>
      </c>
      <c r="F209" s="12">
        <f>SUM(F210)</f>
        <v>7324.9</v>
      </c>
      <c r="G209" s="12">
        <f>SUM(G210)</f>
        <v>6500</v>
      </c>
      <c r="H209" s="12">
        <f>SUM(H210)</f>
        <v>6500</v>
      </c>
      <c r="I209" s="12">
        <f>SUM(I210)</f>
        <v>6500</v>
      </c>
      <c r="J209" s="6"/>
    </row>
    <row r="210" spans="1:10" ht="48" customHeight="1">
      <c r="A210" s="44"/>
      <c r="B210" s="48"/>
      <c r="C210" s="20" t="s">
        <v>11</v>
      </c>
      <c r="D210" s="12">
        <f t="shared" si="3"/>
        <v>32064.799999999999</v>
      </c>
      <c r="E210" s="12">
        <f>E212</f>
        <v>5239.8999999999996</v>
      </c>
      <c r="F210" s="12">
        <f>F212</f>
        <v>7324.9</v>
      </c>
      <c r="G210" s="12">
        <f>G212</f>
        <v>6500</v>
      </c>
      <c r="H210" s="12">
        <f>H212</f>
        <v>6500</v>
      </c>
      <c r="I210" s="12">
        <f>I212</f>
        <v>6500</v>
      </c>
      <c r="J210" s="6"/>
    </row>
    <row r="211" spans="1:10">
      <c r="A211" s="42" t="s">
        <v>22</v>
      </c>
      <c r="B211" s="45" t="s">
        <v>0</v>
      </c>
      <c r="C211" s="19" t="s">
        <v>1</v>
      </c>
      <c r="D211" s="13">
        <f>SUM(E211+F211+G211+H211+I211)</f>
        <v>32064.799999999999</v>
      </c>
      <c r="E211" s="13">
        <f>E212</f>
        <v>5239.8999999999996</v>
      </c>
      <c r="F211" s="13">
        <f>F212</f>
        <v>7324.9</v>
      </c>
      <c r="G211" s="13">
        <f>G212</f>
        <v>6500</v>
      </c>
      <c r="H211" s="13">
        <f>H212</f>
        <v>6500</v>
      </c>
      <c r="I211" s="13">
        <f>I212</f>
        <v>6500</v>
      </c>
      <c r="J211" s="6"/>
    </row>
    <row r="212" spans="1:10">
      <c r="A212" s="42"/>
      <c r="B212" s="45"/>
      <c r="C212" s="19" t="s">
        <v>11</v>
      </c>
      <c r="D212" s="13">
        <f>SUM(E212+F212+G212+H212+I212)</f>
        <v>32064.799999999999</v>
      </c>
      <c r="E212" s="13">
        <v>5239.8999999999996</v>
      </c>
      <c r="F212" s="13">
        <v>7324.9</v>
      </c>
      <c r="G212" s="13">
        <v>6500</v>
      </c>
      <c r="H212" s="13">
        <v>6500</v>
      </c>
      <c r="I212" s="13">
        <v>6500</v>
      </c>
      <c r="J212" s="6"/>
    </row>
    <row r="213" spans="1:10">
      <c r="A213" s="42"/>
      <c r="B213" s="45"/>
      <c r="C213" s="19" t="s">
        <v>8</v>
      </c>
      <c r="D213" s="15"/>
      <c r="E213" s="15"/>
      <c r="F213" s="15"/>
      <c r="G213" s="13"/>
      <c r="H213" s="15"/>
      <c r="I213" s="15"/>
      <c r="J213" s="6"/>
    </row>
    <row r="214" spans="1:10">
      <c r="A214" s="42"/>
      <c r="B214" s="45"/>
      <c r="C214" s="42" t="s">
        <v>9</v>
      </c>
      <c r="D214" s="49"/>
      <c r="E214" s="49"/>
      <c r="F214" s="49"/>
      <c r="G214" s="55"/>
      <c r="H214" s="49"/>
      <c r="I214" s="49"/>
      <c r="J214" s="6"/>
    </row>
    <row r="215" spans="1:10">
      <c r="A215" s="42"/>
      <c r="B215" s="45"/>
      <c r="C215" s="42"/>
      <c r="D215" s="49"/>
      <c r="E215" s="49"/>
      <c r="F215" s="49"/>
      <c r="G215" s="55"/>
      <c r="H215" s="49"/>
      <c r="I215" s="49"/>
      <c r="J215" s="6"/>
    </row>
    <row r="216" spans="1:10">
      <c r="A216" s="48" t="s">
        <v>23</v>
      </c>
      <c r="B216" s="48" t="s">
        <v>0</v>
      </c>
      <c r="C216" s="20" t="s">
        <v>1</v>
      </c>
      <c r="D216" s="22">
        <f>E216+F216</f>
        <v>3517.6</v>
      </c>
      <c r="E216" s="22">
        <f t="shared" ref="E216:H217" si="4">E222+E228</f>
        <v>3517.6</v>
      </c>
      <c r="F216" s="22">
        <f t="shared" si="4"/>
        <v>0</v>
      </c>
      <c r="G216" s="12">
        <f t="shared" si="4"/>
        <v>0</v>
      </c>
      <c r="H216" s="22">
        <f t="shared" si="4"/>
        <v>0</v>
      </c>
      <c r="I216" s="22">
        <f>I222</f>
        <v>0</v>
      </c>
      <c r="J216" s="6"/>
    </row>
    <row r="217" spans="1:10">
      <c r="A217" s="48"/>
      <c r="B217" s="48"/>
      <c r="C217" s="20" t="s">
        <v>11</v>
      </c>
      <c r="D217" s="22">
        <f>E217+F217</f>
        <v>3517.6</v>
      </c>
      <c r="E217" s="22">
        <f t="shared" si="4"/>
        <v>3517.6</v>
      </c>
      <c r="F217" s="22">
        <f t="shared" si="4"/>
        <v>0</v>
      </c>
      <c r="G217" s="12">
        <f t="shared" si="4"/>
        <v>0</v>
      </c>
      <c r="H217" s="22">
        <f t="shared" si="4"/>
        <v>0</v>
      </c>
      <c r="I217" s="22">
        <f>I223+I229</f>
        <v>0</v>
      </c>
      <c r="J217" s="6"/>
    </row>
    <row r="218" spans="1:10" ht="25.5">
      <c r="A218" s="48"/>
      <c r="B218" s="48"/>
      <c r="C218" s="20" t="s">
        <v>19</v>
      </c>
      <c r="D218" s="22"/>
      <c r="E218" s="22"/>
      <c r="F218" s="22"/>
      <c r="G218" s="12"/>
      <c r="H218" s="22"/>
      <c r="I218" s="22"/>
      <c r="J218" s="6"/>
    </row>
    <row r="219" spans="1:10" ht="25.5">
      <c r="A219" s="48"/>
      <c r="B219" s="48"/>
      <c r="C219" s="20" t="s">
        <v>7</v>
      </c>
      <c r="D219" s="22"/>
      <c r="E219" s="22"/>
      <c r="F219" s="22"/>
      <c r="G219" s="12"/>
      <c r="H219" s="22"/>
      <c r="I219" s="22"/>
      <c r="J219" s="6"/>
    </row>
    <row r="220" spans="1:10">
      <c r="A220" s="48"/>
      <c r="B220" s="48"/>
      <c r="C220" s="20" t="s">
        <v>8</v>
      </c>
      <c r="D220" s="22"/>
      <c r="E220" s="22"/>
      <c r="F220" s="22"/>
      <c r="G220" s="12"/>
      <c r="H220" s="22"/>
      <c r="I220" s="22"/>
      <c r="J220" s="6"/>
    </row>
    <row r="221" spans="1:10" ht="25.5">
      <c r="A221" s="48"/>
      <c r="B221" s="48"/>
      <c r="C221" s="20" t="s">
        <v>9</v>
      </c>
      <c r="D221" s="22"/>
      <c r="E221" s="22"/>
      <c r="F221" s="22"/>
      <c r="G221" s="12"/>
      <c r="H221" s="22"/>
      <c r="I221" s="22"/>
      <c r="J221" s="6"/>
    </row>
    <row r="222" spans="1:10" ht="76.5" customHeight="1">
      <c r="A222" s="40" t="s">
        <v>54</v>
      </c>
      <c r="B222" s="45" t="s">
        <v>0</v>
      </c>
      <c r="C222" s="19" t="s">
        <v>1</v>
      </c>
      <c r="D222" s="15">
        <f>E222+F222</f>
        <v>3517.6</v>
      </c>
      <c r="E222" s="15">
        <f>E223</f>
        <v>3517.6</v>
      </c>
      <c r="F222" s="15">
        <f>F223</f>
        <v>0</v>
      </c>
      <c r="G222" s="13">
        <f>G223</f>
        <v>0</v>
      </c>
      <c r="H222" s="15">
        <f>H223</f>
        <v>0</v>
      </c>
      <c r="I222" s="15">
        <f>I223</f>
        <v>0</v>
      </c>
      <c r="J222" s="6"/>
    </row>
    <row r="223" spans="1:10">
      <c r="A223" s="41"/>
      <c r="B223" s="45"/>
      <c r="C223" s="19" t="s">
        <v>11</v>
      </c>
      <c r="D223" s="15">
        <f>E223+F223</f>
        <v>3517.6</v>
      </c>
      <c r="E223" s="15">
        <v>3517.6</v>
      </c>
      <c r="F223" s="15">
        <v>0</v>
      </c>
      <c r="G223" s="13">
        <v>0</v>
      </c>
      <c r="H223" s="15">
        <v>0</v>
      </c>
      <c r="I223" s="15">
        <v>0</v>
      </c>
      <c r="J223" s="6"/>
    </row>
    <row r="224" spans="1:10" ht="25.5">
      <c r="A224" s="19"/>
      <c r="B224" s="45"/>
      <c r="C224" s="19" t="s">
        <v>19</v>
      </c>
      <c r="D224" s="15"/>
      <c r="E224" s="15"/>
      <c r="F224" s="15"/>
      <c r="G224" s="13"/>
      <c r="H224" s="15"/>
      <c r="I224" s="15"/>
      <c r="J224" s="6"/>
    </row>
    <row r="225" spans="1:10" ht="25.5">
      <c r="A225" s="19"/>
      <c r="B225" s="45"/>
      <c r="C225" s="19" t="s">
        <v>7</v>
      </c>
      <c r="D225" s="15"/>
      <c r="E225" s="15"/>
      <c r="F225" s="15"/>
      <c r="G225" s="13"/>
      <c r="H225" s="15"/>
      <c r="I225" s="15"/>
      <c r="J225" s="6"/>
    </row>
    <row r="226" spans="1:10">
      <c r="A226" s="19"/>
      <c r="B226" s="45"/>
      <c r="C226" s="19" t="s">
        <v>8</v>
      </c>
      <c r="D226" s="15"/>
      <c r="E226" s="15"/>
      <c r="F226" s="15"/>
      <c r="G226" s="13"/>
      <c r="H226" s="15"/>
      <c r="I226" s="15"/>
      <c r="J226" s="6"/>
    </row>
    <row r="227" spans="1:10" ht="25.5">
      <c r="A227" s="19"/>
      <c r="B227" s="45"/>
      <c r="C227" s="19" t="s">
        <v>9</v>
      </c>
      <c r="D227" s="15"/>
      <c r="E227" s="15"/>
      <c r="F227" s="15"/>
      <c r="G227" s="13"/>
      <c r="H227" s="15"/>
      <c r="I227" s="15"/>
      <c r="J227" s="6"/>
    </row>
    <row r="228" spans="1:10" ht="76.5" customHeight="1">
      <c r="A228" s="40" t="s">
        <v>53</v>
      </c>
      <c r="B228" s="45" t="s">
        <v>0</v>
      </c>
      <c r="C228" s="19" t="s">
        <v>1</v>
      </c>
      <c r="D228" s="15">
        <f>E228+F228</f>
        <v>0</v>
      </c>
      <c r="E228" s="15">
        <f>SUM(E229)</f>
        <v>0</v>
      </c>
      <c r="F228" s="15">
        <f>SUM(F229)</f>
        <v>0</v>
      </c>
      <c r="G228" s="13">
        <f>G229</f>
        <v>0</v>
      </c>
      <c r="H228" s="15">
        <f>H229</f>
        <v>0</v>
      </c>
      <c r="I228" s="15">
        <f>I229</f>
        <v>0</v>
      </c>
      <c r="J228" s="6"/>
    </row>
    <row r="229" spans="1:10">
      <c r="A229" s="41"/>
      <c r="B229" s="45"/>
      <c r="C229" s="19" t="s">
        <v>11</v>
      </c>
      <c r="D229" s="15">
        <f>E229+F229</f>
        <v>0</v>
      </c>
      <c r="E229" s="15">
        <v>0</v>
      </c>
      <c r="F229" s="15">
        <v>0</v>
      </c>
      <c r="G229" s="13">
        <v>0</v>
      </c>
      <c r="H229" s="15">
        <v>0</v>
      </c>
      <c r="I229" s="15">
        <v>0</v>
      </c>
      <c r="J229" s="6"/>
    </row>
    <row r="230" spans="1:10" ht="25.5">
      <c r="A230" s="19"/>
      <c r="B230" s="45"/>
      <c r="C230" s="19" t="s">
        <v>19</v>
      </c>
      <c r="D230" s="15"/>
      <c r="E230" s="15"/>
      <c r="F230" s="15"/>
      <c r="G230" s="13"/>
      <c r="H230" s="15"/>
      <c r="I230" s="15"/>
      <c r="J230" s="6"/>
    </row>
    <row r="231" spans="1:10" ht="25.5">
      <c r="A231" s="19"/>
      <c r="B231" s="45"/>
      <c r="C231" s="19" t="s">
        <v>7</v>
      </c>
      <c r="D231" s="15"/>
      <c r="E231" s="15"/>
      <c r="F231" s="15"/>
      <c r="G231" s="13"/>
      <c r="H231" s="15"/>
      <c r="I231" s="15"/>
      <c r="J231" s="6"/>
    </row>
    <row r="232" spans="1:10">
      <c r="A232" s="19"/>
      <c r="B232" s="45"/>
      <c r="C232" s="19" t="s">
        <v>8</v>
      </c>
      <c r="D232" s="15"/>
      <c r="E232" s="15"/>
      <c r="F232" s="15"/>
      <c r="G232" s="13"/>
      <c r="H232" s="15"/>
      <c r="I232" s="15"/>
      <c r="J232" s="6"/>
    </row>
    <row r="233" spans="1:10" ht="25.5">
      <c r="A233" s="19"/>
      <c r="B233" s="45"/>
      <c r="C233" s="19" t="s">
        <v>9</v>
      </c>
      <c r="D233" s="15"/>
      <c r="E233" s="15"/>
      <c r="F233" s="15"/>
      <c r="G233" s="13"/>
      <c r="H233" s="15"/>
      <c r="I233" s="15"/>
      <c r="J233" s="6"/>
    </row>
    <row r="234" spans="1:10">
      <c r="A234" s="26"/>
      <c r="B234" s="26"/>
      <c r="C234" s="26"/>
      <c r="D234" s="26"/>
      <c r="E234" s="26"/>
      <c r="F234" s="26"/>
      <c r="G234" s="38"/>
      <c r="H234" s="26"/>
      <c r="I234" s="26"/>
    </row>
    <row r="235" spans="1:10">
      <c r="A235" s="26"/>
      <c r="B235" s="26"/>
      <c r="C235" s="26"/>
      <c r="D235" s="26"/>
      <c r="E235" s="26"/>
      <c r="F235" s="26"/>
      <c r="G235" s="38"/>
      <c r="H235" s="26"/>
      <c r="I235" s="26"/>
    </row>
    <row r="236" spans="1:10">
      <c r="A236" s="73" t="s">
        <v>91</v>
      </c>
      <c r="B236" s="74"/>
      <c r="C236" s="74"/>
      <c r="D236" s="74"/>
      <c r="E236" s="26"/>
      <c r="F236" s="26"/>
      <c r="G236" s="38"/>
      <c r="H236" s="26"/>
      <c r="I236" s="26"/>
    </row>
    <row r="237" spans="1:10">
      <c r="A237" s="74"/>
      <c r="B237" s="74"/>
      <c r="C237" s="74"/>
      <c r="D237" s="74"/>
      <c r="E237" s="26"/>
      <c r="F237" s="26"/>
      <c r="G237" s="38"/>
      <c r="H237" s="26"/>
      <c r="I237" s="26"/>
    </row>
    <row r="238" spans="1:10">
      <c r="A238" s="74"/>
      <c r="B238" s="74"/>
      <c r="C238" s="74"/>
      <c r="D238" s="74"/>
      <c r="E238" s="26"/>
      <c r="F238" s="26"/>
      <c r="G238" s="38"/>
      <c r="H238" s="26"/>
      <c r="I238" s="26"/>
    </row>
  </sheetData>
  <mergeCells count="261">
    <mergeCell ref="A207:A208"/>
    <mergeCell ref="A146:A152"/>
    <mergeCell ref="A138:A140"/>
    <mergeCell ref="A141:A145"/>
    <mergeCell ref="B141:B145"/>
    <mergeCell ref="B146:B152"/>
    <mergeCell ref="A236:D238"/>
    <mergeCell ref="B203:B204"/>
    <mergeCell ref="B205:B206"/>
    <mergeCell ref="B189:B191"/>
    <mergeCell ref="D214:D215"/>
    <mergeCell ref="I159:I160"/>
    <mergeCell ref="F161:F162"/>
    <mergeCell ref="I172:I173"/>
    <mergeCell ref="F172:F173"/>
    <mergeCell ref="I170:I171"/>
    <mergeCell ref="H170:H171"/>
    <mergeCell ref="G170:G171"/>
    <mergeCell ref="F170:F171"/>
    <mergeCell ref="G161:G162"/>
    <mergeCell ref="F163:F165"/>
    <mergeCell ref="F1:I1"/>
    <mergeCell ref="H119:H120"/>
    <mergeCell ref="I119:I120"/>
    <mergeCell ref="G119:G120"/>
    <mergeCell ref="A2:I2"/>
    <mergeCell ref="I122:I123"/>
    <mergeCell ref="H103:H104"/>
    <mergeCell ref="D122:D123"/>
    <mergeCell ref="E122:E123"/>
    <mergeCell ref="A47:A52"/>
    <mergeCell ref="B51:B52"/>
    <mergeCell ref="B17:B50"/>
    <mergeCell ref="A24:A29"/>
    <mergeCell ref="A41:A46"/>
    <mergeCell ref="D119:D120"/>
    <mergeCell ref="A113:A117"/>
    <mergeCell ref="B108:B112"/>
    <mergeCell ref="A94:A95"/>
    <mergeCell ref="B82:B83"/>
    <mergeCell ref="B98:B100"/>
    <mergeCell ref="C15:C16"/>
    <mergeCell ref="A10:A16"/>
    <mergeCell ref="B10:B16"/>
    <mergeCell ref="A36:A40"/>
    <mergeCell ref="A30:A34"/>
    <mergeCell ref="A59:A63"/>
    <mergeCell ref="A65:A69"/>
    <mergeCell ref="C4:C8"/>
    <mergeCell ref="F141:F143"/>
    <mergeCell ref="E141:E143"/>
    <mergeCell ref="C139:C140"/>
    <mergeCell ref="F132:F134"/>
    <mergeCell ref="C132:C134"/>
    <mergeCell ref="E119:E120"/>
    <mergeCell ref="D141:D143"/>
    <mergeCell ref="D132:D134"/>
    <mergeCell ref="E139:E140"/>
    <mergeCell ref="G103:G104"/>
    <mergeCell ref="D103:D104"/>
    <mergeCell ref="E103:E104"/>
    <mergeCell ref="A17:A22"/>
    <mergeCell ref="F103:F104"/>
    <mergeCell ref="A76:A81"/>
    <mergeCell ref="A84:A88"/>
    <mergeCell ref="B53:B63"/>
    <mergeCell ref="A54:A58"/>
    <mergeCell ref="B70:B75"/>
    <mergeCell ref="I144:I145"/>
    <mergeCell ref="I161:I162"/>
    <mergeCell ref="H161:H162"/>
    <mergeCell ref="I141:I143"/>
    <mergeCell ref="G153:G155"/>
    <mergeCell ref="C170:C171"/>
    <mergeCell ref="E161:E162"/>
    <mergeCell ref="E144:E145"/>
    <mergeCell ref="F144:F145"/>
    <mergeCell ref="F159:F160"/>
    <mergeCell ref="G146:G148"/>
    <mergeCell ref="H144:H145"/>
    <mergeCell ref="G144:G145"/>
    <mergeCell ref="G159:G160"/>
    <mergeCell ref="H146:H148"/>
    <mergeCell ref="H159:H160"/>
    <mergeCell ref="H214:H215"/>
    <mergeCell ref="I163:I165"/>
    <mergeCell ref="I146:I148"/>
    <mergeCell ref="H153:H155"/>
    <mergeCell ref="I153:I155"/>
    <mergeCell ref="I174:I175"/>
    <mergeCell ref="H174:H175"/>
    <mergeCell ref="H168:H169"/>
    <mergeCell ref="H166:H167"/>
    <mergeCell ref="H163:H165"/>
    <mergeCell ref="G168:G169"/>
    <mergeCell ref="G176:G177"/>
    <mergeCell ref="H176:H177"/>
    <mergeCell ref="G163:G165"/>
    <mergeCell ref="I168:I169"/>
    <mergeCell ref="I166:I167"/>
    <mergeCell ref="G166:G167"/>
    <mergeCell ref="G172:G173"/>
    <mergeCell ref="A228:A229"/>
    <mergeCell ref="A222:A223"/>
    <mergeCell ref="A216:A221"/>
    <mergeCell ref="B216:B221"/>
    <mergeCell ref="B228:B233"/>
    <mergeCell ref="F176:F177"/>
    <mergeCell ref="B222:B227"/>
    <mergeCell ref="A203:A204"/>
    <mergeCell ref="A209:A210"/>
    <mergeCell ref="A211:A215"/>
    <mergeCell ref="B198:B200"/>
    <mergeCell ref="A192:A194"/>
    <mergeCell ref="D186:D187"/>
    <mergeCell ref="E186:E187"/>
    <mergeCell ref="D183:D184"/>
    <mergeCell ref="C186:C187"/>
    <mergeCell ref="B195:B197"/>
    <mergeCell ref="A195:A197"/>
    <mergeCell ref="B192:B194"/>
    <mergeCell ref="A201:A202"/>
    <mergeCell ref="A198:A200"/>
    <mergeCell ref="E214:E215"/>
    <mergeCell ref="C214:C215"/>
    <mergeCell ref="A205:A206"/>
    <mergeCell ref="B207:B208"/>
    <mergeCell ref="B209:B210"/>
    <mergeCell ref="B211:B215"/>
    <mergeCell ref="B201:B202"/>
    <mergeCell ref="A158:A162"/>
    <mergeCell ref="A163:A169"/>
    <mergeCell ref="C163:C165"/>
    <mergeCell ref="C176:C177"/>
    <mergeCell ref="C174:C175"/>
    <mergeCell ref="B153:B169"/>
    <mergeCell ref="A153:A157"/>
    <mergeCell ref="C161:C162"/>
    <mergeCell ref="C172:C173"/>
    <mergeCell ref="C159:C160"/>
    <mergeCell ref="C153:C155"/>
    <mergeCell ref="C168:C169"/>
    <mergeCell ref="C166:C167"/>
    <mergeCell ref="I186:I187"/>
    <mergeCell ref="G186:G187"/>
    <mergeCell ref="I181:I182"/>
    <mergeCell ref="D181:D182"/>
    <mergeCell ref="E181:E182"/>
    <mergeCell ref="C181:C182"/>
    <mergeCell ref="F183:F184"/>
    <mergeCell ref="A189:A191"/>
    <mergeCell ref="A176:A179"/>
    <mergeCell ref="A170:A175"/>
    <mergeCell ref="B170:B188"/>
    <mergeCell ref="A180:A184"/>
    <mergeCell ref="I214:I215"/>
    <mergeCell ref="F186:F187"/>
    <mergeCell ref="F214:F215"/>
    <mergeCell ref="H186:H187"/>
    <mergeCell ref="G214:G215"/>
    <mergeCell ref="H172:H173"/>
    <mergeCell ref="E170:E171"/>
    <mergeCell ref="D176:D177"/>
    <mergeCell ref="E176:E177"/>
    <mergeCell ref="E174:E175"/>
    <mergeCell ref="D174:D175"/>
    <mergeCell ref="D170:D171"/>
    <mergeCell ref="E172:E173"/>
    <mergeCell ref="D172:D173"/>
    <mergeCell ref="I176:I177"/>
    <mergeCell ref="G181:G182"/>
    <mergeCell ref="H181:H182"/>
    <mergeCell ref="G174:G175"/>
    <mergeCell ref="C183:C184"/>
    <mergeCell ref="A185:A188"/>
    <mergeCell ref="G183:G184"/>
    <mergeCell ref="H183:H184"/>
    <mergeCell ref="I183:I184"/>
    <mergeCell ref="D144:D145"/>
    <mergeCell ref="C144:C145"/>
    <mergeCell ref="F181:F182"/>
    <mergeCell ref="E183:E184"/>
    <mergeCell ref="D159:D160"/>
    <mergeCell ref="E159:E160"/>
    <mergeCell ref="E166:E167"/>
    <mergeCell ref="D163:D165"/>
    <mergeCell ref="F168:F169"/>
    <mergeCell ref="D166:D167"/>
    <mergeCell ref="D146:D148"/>
    <mergeCell ref="D168:D169"/>
    <mergeCell ref="E168:E169"/>
    <mergeCell ref="E163:E165"/>
    <mergeCell ref="F174:F175"/>
    <mergeCell ref="F166:F167"/>
    <mergeCell ref="F153:F155"/>
    <mergeCell ref="F146:F148"/>
    <mergeCell ref="D161:D162"/>
    <mergeCell ref="C141:C143"/>
    <mergeCell ref="G132:G134"/>
    <mergeCell ref="F135:F136"/>
    <mergeCell ref="D135:D136"/>
    <mergeCell ref="E132:E134"/>
    <mergeCell ref="C146:C148"/>
    <mergeCell ref="E146:E148"/>
    <mergeCell ref="D153:D155"/>
    <mergeCell ref="E153:E155"/>
    <mergeCell ref="I15:I16"/>
    <mergeCell ref="E15:E16"/>
    <mergeCell ref="F15:F16"/>
    <mergeCell ref="H15:H16"/>
    <mergeCell ref="G15:G16"/>
    <mergeCell ref="H132:H134"/>
    <mergeCell ref="F122:F123"/>
    <mergeCell ref="F119:F120"/>
    <mergeCell ref="G122:G123"/>
    <mergeCell ref="H122:H123"/>
    <mergeCell ref="G141:G143"/>
    <mergeCell ref="H141:H143"/>
    <mergeCell ref="I135:I136"/>
    <mergeCell ref="G135:G136"/>
    <mergeCell ref="H135:H136"/>
    <mergeCell ref="G139:G140"/>
    <mergeCell ref="H139:H140"/>
    <mergeCell ref="A4:A8"/>
    <mergeCell ref="B4:B8"/>
    <mergeCell ref="D4:D8"/>
    <mergeCell ref="D15:D16"/>
    <mergeCell ref="I103:I104"/>
    <mergeCell ref="I139:I140"/>
    <mergeCell ref="I132:I134"/>
    <mergeCell ref="E4:I5"/>
    <mergeCell ref="E6:E8"/>
    <mergeCell ref="I6:I8"/>
    <mergeCell ref="B129:B131"/>
    <mergeCell ref="C119:C120"/>
    <mergeCell ref="C135:C136"/>
    <mergeCell ref="A132:A137"/>
    <mergeCell ref="B132:B140"/>
    <mergeCell ref="A124:A128"/>
    <mergeCell ref="A129:A131"/>
    <mergeCell ref="A121:A123"/>
    <mergeCell ref="A101:A107"/>
    <mergeCell ref="B65:B69"/>
    <mergeCell ref="F139:F140"/>
    <mergeCell ref="E135:E136"/>
    <mergeCell ref="D139:D140"/>
    <mergeCell ref="B121:B123"/>
    <mergeCell ref="B76:B81"/>
    <mergeCell ref="C103:C104"/>
    <mergeCell ref="C122:C123"/>
    <mergeCell ref="B124:B128"/>
    <mergeCell ref="A96:A97"/>
    <mergeCell ref="A70:A75"/>
    <mergeCell ref="B96:B97"/>
    <mergeCell ref="B113:B117"/>
    <mergeCell ref="B118:B120"/>
    <mergeCell ref="A118:A120"/>
    <mergeCell ref="A89:A93"/>
    <mergeCell ref="A108:A112"/>
    <mergeCell ref="B101:B107"/>
    <mergeCell ref="B84:B95"/>
  </mergeCells>
  <phoneticPr fontId="6" type="noConversion"/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2023-10-13T06:51:36Z</cp:lastPrinted>
  <dcterms:created xsi:type="dcterms:W3CDTF">2021-04-06T05:17:41Z</dcterms:created>
  <dcterms:modified xsi:type="dcterms:W3CDTF">2023-10-13T13:11:09Z</dcterms:modified>
</cp:coreProperties>
</file>